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M POUSO ALEGRE - SEC. OBRAS\2024-02-09-PMPA-LICITAÇÃO SERVIÇOS CEMITÉRIO\01 - PROJETO\02-PROJETO DWG\ORÇAMENTO\R02 - ATUALIZAÇÃO\"/>
    </mc:Choice>
  </mc:AlternateContent>
  <xr:revisionPtr revIDLastSave="0" documentId="13_ncr:1_{BBAA5160-33CB-466E-9E79-E756793C88CA}" xr6:coauthVersionLast="36" xr6:coauthVersionMax="36" xr10:uidLastSave="{00000000-0000-0000-0000-000000000000}"/>
  <bookViews>
    <workbookView xWindow="0" yWindow="0" windowWidth="28800" windowHeight="12225" tabRatio="688" activeTab="4" xr2:uid="{00000000-000D-0000-FFFF-FFFF00000000}"/>
  </bookViews>
  <sheets>
    <sheet name="DADOS" sheetId="4" r:id="rId1"/>
    <sheet name="MEMORIA DE CALCULO SEM CHI" sheetId="22" r:id="rId2"/>
    <sheet name="ORÇAMENTO" sheetId="23" r:id="rId3"/>
    <sheet name="CURVA ABC (1 A 12 MESES)" sheetId="27" r:id="rId4"/>
    <sheet name="CRONOGRAMA" sheetId="30" r:id="rId5"/>
  </sheets>
  <externalReferences>
    <externalReference r:id="rId6"/>
  </externalReferences>
  <definedNames>
    <definedName name="_xlnm._FilterDatabase" localSheetId="4" hidden="1">CRONOGRAMA!$A$9:$P$17</definedName>
    <definedName name="_xlnm._FilterDatabase" localSheetId="3" hidden="1">'CURVA ABC (1 A 12 MESES)'!$A$9:$I$18</definedName>
    <definedName name="_xlnm.Print_Area" localSheetId="4">CRONOGRAMA!$A$1:$O$23</definedName>
    <definedName name="_xlnm.Print_Area" localSheetId="3">'CURVA ABC (1 A 12 MESES)'!$A$1:$J$29</definedName>
    <definedName name="_xlnm.Print_Area" localSheetId="0">DADOS!$A$1:$D$15</definedName>
    <definedName name="_xlnm.Print_Area" localSheetId="1">'MEMORIA DE CALCULO SEM CHI'!$A$1:$H$63</definedName>
    <definedName name="_xlnm.Print_Area" localSheetId="2">ORÇAMENTO!$A$1:$I$31</definedName>
    <definedName name="_xlnm.Print_Titles" localSheetId="0">DADOS!#REF!</definedName>
    <definedName name="_xlnm.Print_Titles" localSheetId="1">'MEMORIA DE CALCULO SEM CHI'!$5:$7</definedName>
    <definedName name="_xlnm.Print_Titles" localSheetId="2">ORÇAMENTO!$7:$9</definedName>
  </definedNames>
  <calcPr calcId="191029"/>
</workbook>
</file>

<file path=xl/calcChain.xml><?xml version="1.0" encoding="utf-8"?>
<calcChain xmlns="http://schemas.openxmlformats.org/spreadsheetml/2006/main">
  <c r="J5" i="27" l="1"/>
  <c r="I5" i="23"/>
  <c r="O5" i="30"/>
  <c r="C50" i="22" l="1"/>
  <c r="C45" i="22"/>
  <c r="C36" i="22" l="1"/>
  <c r="C27" i="22"/>
  <c r="H1" i="22" l="1"/>
  <c r="N4" i="30" l="1"/>
  <c r="I4" i="27"/>
  <c r="H4" i="23"/>
  <c r="F23" i="30" l="1"/>
  <c r="F22" i="30"/>
  <c r="O1" i="30"/>
  <c r="D29" i="27"/>
  <c r="D28" i="27"/>
  <c r="J1" i="27"/>
  <c r="I1" i="23" l="1"/>
  <c r="C31" i="23"/>
  <c r="C30" i="23"/>
  <c r="C18" i="22" l="1"/>
  <c r="C13" i="22"/>
  <c r="C63" i="22" l="1"/>
  <c r="C62" i="22"/>
  <c r="C4" i="22"/>
  <c r="D4" i="23" l="1"/>
  <c r="A7" i="23" s="1"/>
  <c r="C4" i="30"/>
  <c r="A7" i="30" s="1"/>
  <c r="C4" i="27"/>
  <c r="A7" i="27" s="1"/>
  <c r="A6" i="22"/>
  <c r="H2" i="22"/>
  <c r="O2" i="30" s="1"/>
  <c r="J2" i="27" l="1"/>
  <c r="I2" i="23"/>
</calcChain>
</file>

<file path=xl/sharedStrings.xml><?xml version="1.0" encoding="utf-8"?>
<sst xmlns="http://schemas.openxmlformats.org/spreadsheetml/2006/main" count="385" uniqueCount="179">
  <si>
    <t>Total</t>
  </si>
  <si>
    <t>Revisão:</t>
  </si>
  <si>
    <t>Projeto:</t>
  </si>
  <si>
    <t>RESPONSÁVEL TÉCNICO:</t>
  </si>
  <si>
    <t>meses</t>
  </si>
  <si>
    <t>Cliente:</t>
  </si>
  <si>
    <t>Data:</t>
  </si>
  <si>
    <t>Empresa projetista:</t>
  </si>
  <si>
    <t xml:space="preserve">Projeto: </t>
  </si>
  <si>
    <t>BDI 1:</t>
  </si>
  <si>
    <t>BDI 2:</t>
  </si>
  <si>
    <t>Data base:</t>
  </si>
  <si>
    <t>Crea:</t>
  </si>
  <si>
    <t>MG- 187.842/D</t>
  </si>
  <si>
    <t>Eng.ª Civil Flávia Cristina Barbosa</t>
  </si>
  <si>
    <t>DADOS PARA O ORÇAMENTO</t>
  </si>
  <si>
    <t>Engenheiro(a) responsável:</t>
  </si>
  <si>
    <t>Logo de Pouso Alegre</t>
  </si>
  <si>
    <t>Quantidade</t>
  </si>
  <si>
    <t>Tempo de prestação de serviços</t>
  </si>
  <si>
    <t>-</t>
  </si>
  <si>
    <t>Quantidade de pessoas</t>
  </si>
  <si>
    <t>ADMINISTRAÇÃO LOCAL</t>
  </si>
  <si>
    <t>AUXILIAR DE SERVIÇOS GERAIS</t>
  </si>
  <si>
    <t>CUSTO DIRETO DA OPERAÇÃO PARA ADMINISTRAÇÃO LOCAL</t>
  </si>
  <si>
    <t>AUXILIAR DE ESCRITÓRIO</t>
  </si>
  <si>
    <t>PLANILHA ORÇAMENTÁRIA</t>
  </si>
  <si>
    <t>Bancos:</t>
  </si>
  <si>
    <t>Item</t>
  </si>
  <si>
    <t>Código</t>
  </si>
  <si>
    <t>Banco</t>
  </si>
  <si>
    <t>Descrição</t>
  </si>
  <si>
    <t>Valor Unit com BDI</t>
  </si>
  <si>
    <t xml:space="preserve"> 1 </t>
  </si>
  <si>
    <t xml:space="preserve"> 1.1 </t>
  </si>
  <si>
    <t>MES</t>
  </si>
  <si>
    <t xml:space="preserve"> 1.2 </t>
  </si>
  <si>
    <t xml:space="preserve"> 2 </t>
  </si>
  <si>
    <t xml:space="preserve"> 3 </t>
  </si>
  <si>
    <t xml:space="preserve"> 4 </t>
  </si>
  <si>
    <t>Próprio</t>
  </si>
  <si>
    <t>Total Geral</t>
  </si>
  <si>
    <t>MÊS</t>
  </si>
  <si>
    <t>2.1</t>
  </si>
  <si>
    <t>2.2</t>
  </si>
  <si>
    <t>3.1</t>
  </si>
  <si>
    <t>3.2</t>
  </si>
  <si>
    <t>4.1</t>
  </si>
  <si>
    <t>4.2</t>
  </si>
  <si>
    <t>4.3</t>
  </si>
  <si>
    <t>MEMORIAL DE CÁLCULO PARA 12 MESES</t>
  </si>
  <si>
    <t>Porcentagem</t>
  </si>
  <si>
    <t>CURVA ABC DE 1 À 12 MESES</t>
  </si>
  <si>
    <t>PRESTAÇÃO DE SERVIÇOS PARA O CEMITÉRIO MUNICIPAL DE POUSO ALEGRE-MG</t>
  </si>
  <si>
    <t>SERVIÇO DE LIMPEZA</t>
  </si>
  <si>
    <t>SERVIÇO DE EXUMAÇÃO E SEPULTAMENTO</t>
  </si>
  <si>
    <t>SERVIÇO DE PAISAGISMO</t>
  </si>
  <si>
    <t>COVEIRO</t>
  </si>
  <si>
    <t>JARDINEIRO</t>
  </si>
  <si>
    <t>CAPINADOR</t>
  </si>
  <si>
    <t>TRABALHADOR EM CEMITÉRIO</t>
  </si>
  <si>
    <t>INSUMOS PARA EXECUÇÃO DO SERVIÇO</t>
  </si>
  <si>
    <t>1.1</t>
  </si>
  <si>
    <t>1.2</t>
  </si>
  <si>
    <t>1.3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</si>
  <si>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</si>
  <si>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</si>
  <si>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</si>
  <si>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</si>
  <si>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</si>
  <si>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</si>
  <si>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</si>
  <si>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</si>
  <si>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</si>
  <si>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</si>
  <si>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300 DIAS</t>
  </si>
  <si>
    <t>330 DIAS</t>
  </si>
  <si>
    <t>360 DIAS</t>
  </si>
  <si>
    <t>8,33%</t>
  </si>
  <si>
    <t>Custo</t>
  </si>
  <si>
    <t>Porcentagem Acumulado</t>
  </si>
  <si>
    <t>16,67%</t>
  </si>
  <si>
    <t>25,0%</t>
  </si>
  <si>
    <t>33,33%</t>
  </si>
  <si>
    <t>41,67%</t>
  </si>
  <si>
    <t>50,0%</t>
  </si>
  <si>
    <t>58,33%</t>
  </si>
  <si>
    <t>66,67%</t>
  </si>
  <si>
    <t>75,0%</t>
  </si>
  <si>
    <t>83,33%</t>
  </si>
  <si>
    <t>91,67%</t>
  </si>
  <si>
    <t>100,0%</t>
  </si>
  <si>
    <t>Custo Acumulado</t>
  </si>
  <si>
    <t xml:space="preserve"> 93566 </t>
  </si>
  <si>
    <t>SINAPI</t>
  </si>
  <si>
    <t>AUXILIAR DE ESCRITORIO COM ENCARGOS COMPLEMENTARES</t>
  </si>
  <si>
    <t xml:space="preserve"> 101388 </t>
  </si>
  <si>
    <t>AUXILIAR DE SERVIÇOS GERAIS COM ENCARGOS COMPLEMENTARES</t>
  </si>
  <si>
    <t xml:space="preserve"> 2.1 </t>
  </si>
  <si>
    <t xml:space="preserve"> CCT- 559-001 </t>
  </si>
  <si>
    <t>TRABALHADOR EM CEMITÉRIO - INCLUSIVE HORA EXTRA, INSALUBRIDADE E ADICIONAIS</t>
  </si>
  <si>
    <t xml:space="preserve"> 2.2 </t>
  </si>
  <si>
    <t xml:space="preserve"> COT- 559-001 </t>
  </si>
  <si>
    <t>INSUMOS PARA EXECUÇÃO DO SERVIÇO - SERVIÇO DE LIMPEZA</t>
  </si>
  <si>
    <t xml:space="preserve"> 3.1 </t>
  </si>
  <si>
    <t xml:space="preserve"> CCT- 559-002 </t>
  </si>
  <si>
    <t>COVEIRO - INCLUSIVE HORA EXTRA, INSALUBRIDADE E ADICIONAIS</t>
  </si>
  <si>
    <t xml:space="preserve"> 3.2 </t>
  </si>
  <si>
    <t xml:space="preserve"> COT-559-002 </t>
  </si>
  <si>
    <t>INSUMOS PARA EXECUÇÃO DO SERVIÇO DE EXUMAÇÃO E SEPULTAMENTO</t>
  </si>
  <si>
    <t xml:space="preserve"> 4.1 </t>
  </si>
  <si>
    <t xml:space="preserve"> CCT- 559-003 </t>
  </si>
  <si>
    <t>CAPINADOR - INCLUSIVE INSALUBRIDADE E ADICIONAIS</t>
  </si>
  <si>
    <t xml:space="preserve"> 4.2 </t>
  </si>
  <si>
    <t xml:space="preserve"> CCT- 559-004 </t>
  </si>
  <si>
    <t>JARDINEIRO- INCLUSIVE INSALUBRIDADE E ADICIONAIS</t>
  </si>
  <si>
    <t xml:space="preserve"> COT-559-003 </t>
  </si>
  <si>
    <t>INSUMOS PARA EXECUÇÃO DO SERVIÇO DE PAISAGISMO</t>
  </si>
  <si>
    <t>Und</t>
  </si>
  <si>
    <t>Quant.</t>
  </si>
  <si>
    <t>Valor Unit</t>
  </si>
  <si>
    <t>Total sem BDI</t>
  </si>
  <si>
    <t>Total do BDI</t>
  </si>
  <si>
    <t>Mão de Obra</t>
  </si>
  <si>
    <t>SEDI - SERVIÇOS DIVERSOS</t>
  </si>
  <si>
    <t>Material</t>
  </si>
  <si>
    <t>100,00</t>
  </si>
  <si>
    <t>Tipo</t>
  </si>
  <si>
    <t>Valor  Unit</t>
  </si>
  <si>
    <t>Peso (%)</t>
  </si>
  <si>
    <t>Peso Acumulado (%)</t>
  </si>
  <si>
    <t>CRONOGRAMA FÍSICO - FINANCEIRO PARA 12 MESES</t>
  </si>
  <si>
    <t>100,00%
105.708,24</t>
  </si>
  <si>
    <t>8,33%
8.809,02</t>
  </si>
  <si>
    <t>100,00%
904.051,80</t>
  </si>
  <si>
    <t>8,33%
75.337,65</t>
  </si>
  <si>
    <t>R01</t>
  </si>
  <si>
    <t>100,00%
104.920,44</t>
  </si>
  <si>
    <t>8,33%
8.743,37</t>
  </si>
  <si>
    <t xml:space="preserve"> 4.3</t>
  </si>
  <si>
    <t>96,0</t>
  </si>
  <si>
    <t>9.000,03</t>
  </si>
  <si>
    <t>864.002,88</t>
  </si>
  <si>
    <t>65,65</t>
  </si>
  <si>
    <t>12,0</t>
  </si>
  <si>
    <t>8.842,80</t>
  </si>
  <si>
    <t>106.113,60</t>
  </si>
  <si>
    <t>8,06</t>
  </si>
  <si>
    <t>73,71</t>
  </si>
  <si>
    <t>8.536,84</t>
  </si>
  <si>
    <t>102.442,08</t>
  </si>
  <si>
    <t>7,78</t>
  </si>
  <si>
    <t>81,50</t>
  </si>
  <si>
    <t>7.866,60</t>
  </si>
  <si>
    <t>94.399,20</t>
  </si>
  <si>
    <t>7,17</t>
  </si>
  <si>
    <t>88,67</t>
  </si>
  <si>
    <t>4.501,88</t>
  </si>
  <si>
    <t>54.022,56</t>
  </si>
  <si>
    <t>4,10</t>
  </si>
  <si>
    <t>92,77</t>
  </si>
  <si>
    <t>4.241,49</t>
  </si>
  <si>
    <t>50.897,88</t>
  </si>
  <si>
    <t>3,87</t>
  </si>
  <si>
    <t>96,64</t>
  </si>
  <si>
    <t>3.337,41</t>
  </si>
  <si>
    <t>40.048,92</t>
  </si>
  <si>
    <t>3,04</t>
  </si>
  <si>
    <t>99,68</t>
  </si>
  <si>
    <t>272,18</t>
  </si>
  <si>
    <t>3.266,16</t>
  </si>
  <si>
    <t>0,25</t>
  </si>
  <si>
    <t>99,93</t>
  </si>
  <si>
    <t>75,13</t>
  </si>
  <si>
    <t>901,56</t>
  </si>
  <si>
    <t>0,07</t>
  </si>
  <si>
    <t>100,00%
201.414,36</t>
  </si>
  <si>
    <t>8,33%
16.784,53</t>
  </si>
  <si>
    <t>SINAPI - 09/2024 - Minas Gerais
SICRO3 - 07/2024 - Minas Gerais
SETOP - 07/2024 - Minas Gerais
SUDECAP - 07/2024 - Minas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</si>
</sst>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yy;@"/>
    <numFmt numFmtId="165" formatCode="0.000"/>
  </numFmts>
  <fonts count="26" x14ac:knownFonts="1">
    <font>
      <sz val="11"/>
      <name val="Arial"/>
      <family val="1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1"/>
    </font>
    <font>
      <sz val="8"/>
      <name val="Arial"/>
      <family val="1"/>
    </font>
    <font>
      <sz val="12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0" tint="-0.34998626667073579"/>
      <name val="Arial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sz val="8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2"/>
      <name val="Arial"/>
      <family val="1"/>
    </font>
    <font>
      <sz val="12"/>
      <name val="Arial"/>
      <family val="1"/>
    </font>
    <font>
      <b/>
      <sz val="12"/>
      <color theme="1"/>
      <name val="Arial"/>
      <family val="2"/>
    </font>
    <font>
      <sz val="10"/>
      <name val="Arial"/>
      <family val="1"/>
    </font>
    <font>
      <b/>
      <sz val="10"/>
      <name val="Arial"/>
      <family val="1"/>
    </font>
    <font>
      <sz val="12"/>
      <color rgb="FF000000"/>
      <name val="Arial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1"/>
    </font>
    <font>
      <sz val="10"/>
      <color rgb="FF000000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/>
      <bottom style="thick">
        <color rgb="FFFF5500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2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0" fontId="2" fillId="2" borderId="0" xfId="1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2" fontId="6" fillId="2" borderId="5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164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6" borderId="0" xfId="0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65" fontId="2" fillId="2" borderId="0" xfId="0" applyNumberFormat="1" applyFont="1" applyFill="1" applyAlignment="1">
      <alignment horizontal="left" vertical="center"/>
    </xf>
    <xf numFmtId="165" fontId="2" fillId="2" borderId="0" xfId="0" applyNumberFormat="1" applyFont="1" applyFill="1" applyAlignment="1">
      <alignment horizontal="right" vertical="center"/>
    </xf>
    <xf numFmtId="0" fontId="7" fillId="2" borderId="10" xfId="0" applyFont="1" applyFill="1" applyBorder="1" applyAlignment="1">
      <alignment horizontal="right" vertical="top" wrapText="1"/>
    </xf>
    <xf numFmtId="0" fontId="8" fillId="4" borderId="14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" fillId="2" borderId="1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0" fontId="14" fillId="2" borderId="18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/>
    </xf>
    <xf numFmtId="0" fontId="13" fillId="2" borderId="21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 wrapText="1"/>
    </xf>
    <xf numFmtId="10" fontId="10" fillId="2" borderId="14" xfId="1" applyNumberFormat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4" fillId="8" borderId="26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 vertical="center" wrapText="1"/>
    </xf>
    <xf numFmtId="2" fontId="14" fillId="8" borderId="27" xfId="0" applyNumberFormat="1" applyFont="1" applyFill="1" applyBorder="1" applyAlignment="1">
      <alignment horizontal="center" vertical="center" wrapText="1"/>
    </xf>
    <xf numFmtId="0" fontId="14" fillId="8" borderId="1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4" fontId="10" fillId="2" borderId="14" xfId="0" applyNumberFormat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4" fillId="8" borderId="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left" vertical="center" wrapText="1"/>
    </xf>
    <xf numFmtId="14" fontId="10" fillId="2" borderId="26" xfId="0" applyNumberFormat="1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9" fillId="8" borderId="0" xfId="0" applyFont="1" applyFill="1" applyAlignment="1">
      <alignment horizontal="center" vertical="center" wrapText="1"/>
    </xf>
    <xf numFmtId="0" fontId="10" fillId="0" borderId="0" xfId="0" applyFont="1"/>
    <xf numFmtId="0" fontId="10" fillId="8" borderId="0" xfId="0" applyFont="1" applyFill="1" applyAlignment="1">
      <alignment horizontal="center" vertical="top" wrapText="1"/>
    </xf>
    <xf numFmtId="0" fontId="14" fillId="8" borderId="0" xfId="0" applyFont="1" applyFill="1" applyAlignment="1">
      <alignment horizontal="right" vertical="top" wrapText="1"/>
    </xf>
    <xf numFmtId="0" fontId="10" fillId="8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right" vertical="top" wrapText="1"/>
    </xf>
    <xf numFmtId="0" fontId="10" fillId="2" borderId="0" xfId="0" applyFont="1" applyFill="1"/>
    <xf numFmtId="4" fontId="14" fillId="8" borderId="0" xfId="0" applyNumberFormat="1" applyFont="1" applyFill="1" applyAlignment="1">
      <alignment vertical="top" wrapText="1"/>
    </xf>
    <xf numFmtId="2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3" fillId="2" borderId="16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top" wrapText="1"/>
    </xf>
    <xf numFmtId="0" fontId="13" fillId="2" borderId="19" xfId="0" applyFont="1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2" fontId="14" fillId="2" borderId="17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horizontal="center" vertical="center"/>
    </xf>
    <xf numFmtId="2" fontId="14" fillId="8" borderId="18" xfId="0" applyNumberFormat="1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top" wrapText="1"/>
    </xf>
    <xf numFmtId="0" fontId="13" fillId="2" borderId="16" xfId="0" applyFont="1" applyFill="1" applyBorder="1" applyAlignment="1">
      <alignment vertical="top" wrapText="1"/>
    </xf>
    <xf numFmtId="0" fontId="13" fillId="2" borderId="24" xfId="0" applyFont="1" applyFill="1" applyBorder="1" applyAlignment="1">
      <alignment vertical="top" wrapText="1"/>
    </xf>
    <xf numFmtId="0" fontId="13" fillId="2" borderId="0" xfId="0" applyFont="1" applyFill="1" applyBorder="1" applyAlignment="1">
      <alignment vertical="top" wrapText="1"/>
    </xf>
    <xf numFmtId="0" fontId="13" fillId="2" borderId="25" xfId="0" applyFont="1" applyFill="1" applyBorder="1" applyAlignment="1">
      <alignment vertical="top" wrapText="1"/>
    </xf>
    <xf numFmtId="0" fontId="13" fillId="2" borderId="19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2" fillId="0" borderId="0" xfId="0" applyFont="1"/>
    <xf numFmtId="0" fontId="3" fillId="8" borderId="0" xfId="0" applyFont="1" applyFill="1" applyAlignment="1">
      <alignment horizontal="right" vertical="top" wrapText="1"/>
    </xf>
    <xf numFmtId="0" fontId="2" fillId="8" borderId="0" xfId="0" applyFont="1" applyFill="1" applyAlignment="1">
      <alignment horizontal="center" vertical="top" wrapText="1"/>
    </xf>
    <xf numFmtId="0" fontId="2" fillId="8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2" fillId="2" borderId="0" xfId="0" applyFont="1" applyFill="1"/>
    <xf numFmtId="2" fontId="14" fillId="2" borderId="21" xfId="0" applyNumberFormat="1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2" fontId="10" fillId="2" borderId="22" xfId="0" applyNumberFormat="1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2" fontId="10" fillId="2" borderId="20" xfId="0" applyNumberFormat="1" applyFont="1" applyFill="1" applyBorder="1" applyAlignment="1">
      <alignment horizontal="left" vertical="center"/>
    </xf>
    <xf numFmtId="0" fontId="13" fillId="2" borderId="21" xfId="0" applyFont="1" applyFill="1" applyBorder="1" applyAlignment="1">
      <alignment vertical="top"/>
    </xf>
    <xf numFmtId="0" fontId="13" fillId="2" borderId="21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0" fillId="8" borderId="0" xfId="0" applyFont="1" applyFill="1" applyAlignment="1">
      <alignment vertical="center" wrapText="1"/>
    </xf>
    <xf numFmtId="0" fontId="19" fillId="8" borderId="0" xfId="0" applyFont="1" applyFill="1" applyAlignment="1">
      <alignment horizontal="left" vertical="center" wrapText="1"/>
    </xf>
    <xf numFmtId="0" fontId="20" fillId="8" borderId="0" xfId="0" applyFont="1" applyFill="1" applyAlignment="1">
      <alignment horizontal="right" vertical="center" wrapText="1"/>
    </xf>
    <xf numFmtId="44" fontId="20" fillId="8" borderId="0" xfId="2" applyFont="1" applyFill="1" applyAlignment="1">
      <alignment vertical="center" wrapText="1"/>
    </xf>
    <xf numFmtId="0" fontId="19" fillId="8" borderId="0" xfId="0" applyFont="1" applyFill="1" applyAlignment="1">
      <alignment vertical="center" wrapText="1"/>
    </xf>
    <xf numFmtId="0" fontId="16" fillId="8" borderId="0" xfId="0" applyFont="1" applyFill="1" applyAlignment="1">
      <alignment horizontal="right" vertical="center" wrapText="1"/>
    </xf>
    <xf numFmtId="0" fontId="17" fillId="8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vertical="center"/>
    </xf>
    <xf numFmtId="0" fontId="17" fillId="8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4" fontId="16" fillId="8" borderId="0" xfId="0" applyNumberFormat="1" applyFont="1" applyFill="1" applyAlignment="1">
      <alignment vertical="center" wrapText="1"/>
    </xf>
    <xf numFmtId="0" fontId="13" fillId="2" borderId="21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left" vertical="center"/>
    </xf>
    <xf numFmtId="0" fontId="22" fillId="9" borderId="28" xfId="0" applyFont="1" applyFill="1" applyBorder="1" applyAlignment="1">
      <alignment horizontal="left" vertical="center" wrapText="1"/>
    </xf>
    <xf numFmtId="44" fontId="22" fillId="9" borderId="28" xfId="2" applyFont="1" applyFill="1" applyBorder="1" applyAlignment="1">
      <alignment horizontal="left" vertical="center" wrapText="1"/>
    </xf>
    <xf numFmtId="44" fontId="22" fillId="9" borderId="28" xfId="2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3" fillId="10" borderId="28" xfId="0" applyFont="1" applyFill="1" applyBorder="1" applyAlignment="1">
      <alignment horizontal="left" vertical="center" wrapText="1"/>
    </xf>
    <xf numFmtId="0" fontId="23" fillId="10" borderId="28" xfId="0" applyFont="1" applyFill="1" applyBorder="1" applyAlignment="1">
      <alignment horizontal="right" vertical="center" wrapText="1"/>
    </xf>
    <xf numFmtId="0" fontId="23" fillId="10" borderId="28" xfId="0" applyFont="1" applyFill="1" applyBorder="1" applyAlignment="1">
      <alignment horizontal="center" vertical="center" wrapText="1"/>
    </xf>
    <xf numFmtId="44" fontId="23" fillId="10" borderId="28" xfId="2" applyFont="1" applyFill="1" applyBorder="1" applyAlignment="1">
      <alignment horizontal="right" vertical="center" wrapText="1"/>
    </xf>
    <xf numFmtId="0" fontId="23" fillId="11" borderId="28" xfId="0" applyFont="1" applyFill="1" applyBorder="1" applyAlignment="1">
      <alignment horizontal="left" vertical="center" wrapText="1"/>
    </xf>
    <xf numFmtId="0" fontId="23" fillId="11" borderId="28" xfId="0" applyFont="1" applyFill="1" applyBorder="1" applyAlignment="1">
      <alignment horizontal="right" vertical="center" wrapText="1"/>
    </xf>
    <xf numFmtId="0" fontId="23" fillId="11" borderId="28" xfId="0" applyFont="1" applyFill="1" applyBorder="1" applyAlignment="1">
      <alignment horizontal="center" vertical="center" wrapText="1"/>
    </xf>
    <xf numFmtId="44" fontId="23" fillId="11" borderId="28" xfId="2" applyFont="1" applyFill="1" applyBorder="1" applyAlignment="1">
      <alignment horizontal="right"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vertical="center" wrapText="1"/>
    </xf>
    <xf numFmtId="44" fontId="3" fillId="8" borderId="0" xfId="2" applyFont="1" applyFill="1" applyAlignment="1">
      <alignment vertical="center" wrapText="1"/>
    </xf>
    <xf numFmtId="0" fontId="3" fillId="8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4" fontId="3" fillId="8" borderId="0" xfId="0" applyNumberFormat="1" applyFont="1" applyFill="1" applyAlignment="1">
      <alignment vertical="center" wrapText="1"/>
    </xf>
    <xf numFmtId="0" fontId="14" fillId="8" borderId="0" xfId="0" applyFont="1" applyFill="1" applyAlignment="1">
      <alignment horizontal="right" vertical="center" wrapText="1"/>
    </xf>
    <xf numFmtId="0" fontId="10" fillId="8" borderId="0" xfId="0" applyFont="1" applyFill="1" applyAlignment="1">
      <alignment horizontal="left" vertical="center" wrapText="1"/>
    </xf>
    <xf numFmtId="44" fontId="10" fillId="2" borderId="0" xfId="0" applyNumberFormat="1" applyFont="1" applyFill="1" applyAlignment="1">
      <alignment vertical="center"/>
    </xf>
    <xf numFmtId="4" fontId="14" fillId="8" borderId="0" xfId="0" applyNumberFormat="1" applyFont="1" applyFill="1" applyAlignment="1">
      <alignment vertical="center" wrapText="1"/>
    </xf>
    <xf numFmtId="2" fontId="22" fillId="9" borderId="28" xfId="0" applyNumberFormat="1" applyFont="1" applyFill="1" applyBorder="1" applyAlignment="1">
      <alignment horizontal="center" vertical="center" wrapText="1"/>
    </xf>
    <xf numFmtId="2" fontId="23" fillId="10" borderId="28" xfId="0" applyNumberFormat="1" applyFont="1" applyFill="1" applyBorder="1" applyAlignment="1">
      <alignment horizontal="center" vertical="center" wrapText="1"/>
    </xf>
    <xf numFmtId="2" fontId="23" fillId="11" borderId="28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vertical="top"/>
    </xf>
    <xf numFmtId="0" fontId="13" fillId="2" borderId="25" xfId="0" applyFont="1" applyFill="1" applyBorder="1" applyAlignment="1">
      <alignment vertical="top"/>
    </xf>
    <xf numFmtId="0" fontId="24" fillId="9" borderId="28" xfId="0" applyFont="1" applyFill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44" fontId="16" fillId="8" borderId="0" xfId="2" applyFont="1" applyFill="1" applyAlignment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25" fillId="11" borderId="28" xfId="0" applyFont="1" applyFill="1" applyBorder="1" applyAlignment="1">
      <alignment horizontal="right" vertical="top" wrapText="1"/>
    </xf>
    <xf numFmtId="0" fontId="25" fillId="11" borderId="28" xfId="0" applyFont="1" applyFill="1" applyBorder="1" applyAlignment="1">
      <alignment horizontal="left" vertical="top" wrapText="1"/>
    </xf>
    <xf numFmtId="0" fontId="25" fillId="11" borderId="28" xfId="0" applyFont="1" applyFill="1" applyBorder="1" applyAlignment="1">
      <alignment horizontal="center" vertical="top" wrapText="1"/>
    </xf>
    <xf numFmtId="0" fontId="25" fillId="10" borderId="28" xfId="0" applyFont="1" applyFill="1" applyBorder="1" applyAlignment="1">
      <alignment horizontal="right" vertical="top" wrapText="1"/>
    </xf>
    <xf numFmtId="0" fontId="25" fillId="10" borderId="28" xfId="0" applyFont="1" applyFill="1" applyBorder="1" applyAlignment="1">
      <alignment horizontal="left" vertical="top" wrapText="1"/>
    </xf>
    <xf numFmtId="0" fontId="25" fillId="10" borderId="28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24" fillId="9" borderId="28" xfId="0" applyFont="1" applyFill="1" applyBorder="1" applyAlignment="1">
      <alignment horizontal="left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horizontal="left" vertical="center"/>
    </xf>
    <xf numFmtId="2" fontId="3" fillId="2" borderId="8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left" vertical="center" wrapText="1"/>
    </xf>
    <xf numFmtId="2" fontId="10" fillId="2" borderId="23" xfId="0" applyNumberFormat="1" applyFont="1" applyFill="1" applyBorder="1" applyAlignment="1">
      <alignment horizontal="center" vertical="center" wrapText="1"/>
    </xf>
    <xf numFmtId="2" fontId="10" fillId="2" borderId="29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4" fillId="8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2" fontId="14" fillId="2" borderId="21" xfId="0" applyNumberFormat="1" applyFont="1" applyFill="1" applyBorder="1" applyAlignment="1">
      <alignment horizontal="left" vertical="center" wrapText="1"/>
    </xf>
    <xf numFmtId="2" fontId="14" fillId="2" borderId="16" xfId="0" applyNumberFormat="1" applyFont="1" applyFill="1" applyBorder="1" applyAlignment="1">
      <alignment horizontal="left" vertical="center" wrapText="1"/>
    </xf>
    <xf numFmtId="2" fontId="14" fillId="2" borderId="17" xfId="0" applyNumberFormat="1" applyFont="1" applyFill="1" applyBorder="1" applyAlignment="1">
      <alignment horizontal="left" vertical="center" wrapText="1"/>
    </xf>
    <xf numFmtId="2" fontId="10" fillId="2" borderId="24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 wrapText="1"/>
    </xf>
    <xf numFmtId="2" fontId="10" fillId="2" borderId="22" xfId="0" applyNumberFormat="1" applyFont="1" applyFill="1" applyBorder="1" applyAlignment="1">
      <alignment horizontal="center" vertical="center" wrapText="1"/>
    </xf>
    <xf numFmtId="2" fontId="10" fillId="2" borderId="25" xfId="0" applyNumberFormat="1" applyFont="1" applyFill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 wrapText="1"/>
    </xf>
    <xf numFmtId="2" fontId="10" fillId="2" borderId="20" xfId="0" applyNumberFormat="1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right" vertical="center" wrapText="1"/>
    </xf>
    <xf numFmtId="0" fontId="15" fillId="2" borderId="20" xfId="0" applyFont="1" applyFill="1" applyBorder="1" applyAlignment="1">
      <alignment horizontal="left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2215402</xdr:colOff>
      <xdr:row>11</xdr:row>
      <xdr:rowOff>144557</xdr:rowOff>
    </xdr:from>
    <xdr:to>
      <xdr:col>2</xdr:col>
      <xdr:colOff>4042297</xdr:colOff>
      <xdr:row>12</xdr:row>
      <xdr:rowOff>739502</xdr:rowOff>
    </xdr:to>
    <xdr:pic>
      <xdr:nvPicPr>
        <xdr:cNvPr id="4" name="Imagem 3" descr="Prefeitura de Pouso Alegre">
          <a:extLst>
            <a:ext uri="{FF2B5EF4-FFF2-40B4-BE49-F238E27FC236}">
              <a16:creationId xmlns:a16="http://schemas.microsoft.com/office/drawing/2014/main" id="{D33C9C04-E6CD-4CB7-9889-B58F313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3402" y="5459507"/>
          <a:ext cx="1826895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114300</xdr:rowOff>
    </xdr:to>
    <xdr:sp macro="" textlink="">
      <xdr:nvSpPr>
        <xdr:cNvPr id="1025" name="AutoShape 1" descr="Santa Rita do Sapucaí - Prefeitura Municipal de Santa Rita do Sapucaí">
          <a:extLst>
            <a:ext uri="{FF2B5EF4-FFF2-40B4-BE49-F238E27FC236}">
              <a16:creationId xmlns:a16="http://schemas.microsoft.com/office/drawing/2014/main" id="{B737771C-D27B-44C4-87BD-295C042BC0DA}"/>
            </a:ext>
          </a:extLst>
        </xdr:cNvPr>
        <xdr:cNvSpPr>
          <a:spLocks noChangeAspect="1" noChangeArrowheads="1"/>
        </xdr:cNvSpPr>
      </xdr:nvSpPr>
      <xdr:spPr bwMode="auto">
        <a:xfrm>
          <a:off x="2385060" y="7543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21</xdr:row>
      <xdr:rowOff>114300</xdr:rowOff>
    </xdr:to>
    <xdr:sp macro="" textlink="">
      <xdr:nvSpPr>
        <xdr:cNvPr id="1026" name="AutoShape 2" descr="Santa Rita do Sapucaí - Prefeitura Municipal de Santa Rita do Sapucaí">
          <a:extLst>
            <a:ext uri="{FF2B5EF4-FFF2-40B4-BE49-F238E27FC236}">
              <a16:creationId xmlns:a16="http://schemas.microsoft.com/office/drawing/2014/main" id="{F557BB83-CC31-4713-8045-E5A29CF81342}"/>
            </a:ext>
          </a:extLst>
        </xdr:cNvPr>
        <xdr:cNvSpPr>
          <a:spLocks noChangeAspect="1" noChangeArrowheads="1"/>
        </xdr:cNvSpPr>
      </xdr:nvSpPr>
      <xdr:spPr bwMode="auto">
        <a:xfrm>
          <a:off x="238506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304800</xdr:colOff>
      <xdr:row>20</xdr:row>
      <xdr:rowOff>114300</xdr:rowOff>
    </xdr:to>
    <xdr:sp macro="" textlink="">
      <xdr:nvSpPr>
        <xdr:cNvPr id="1027" name="AutoShape 3" descr="Santa Rita do Sapucaí - Prefeitura Municipal de Santa Rita do Sapucaí">
          <a:extLst>
            <a:ext uri="{FF2B5EF4-FFF2-40B4-BE49-F238E27FC236}">
              <a16:creationId xmlns:a16="http://schemas.microsoft.com/office/drawing/2014/main" id="{A5D8071C-231D-472E-AEAA-312C00C88DC0}"/>
            </a:ext>
          </a:extLst>
        </xdr:cNvPr>
        <xdr:cNvSpPr>
          <a:spLocks noChangeAspect="1" noChangeArrowheads="1"/>
        </xdr:cNvSpPr>
      </xdr:nvSpPr>
      <xdr:spPr bwMode="auto">
        <a:xfrm>
          <a:off x="13868400" y="792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516774</xdr:colOff>
      <xdr:row>2</xdr:row>
      <xdr:rowOff>229305</xdr:rowOff>
    </xdr:from>
    <xdr:ext cx="1883526" cy="742245"/>
    <xdr:pic>
      <xdr:nvPicPr>
        <xdr:cNvPr id="2" name="Imagem 1">
          <a:extLst>
            <a:ext uri="{FF2B5EF4-FFF2-40B4-BE49-F238E27FC236}">
              <a16:creationId xmlns:a16="http://schemas.microsoft.com/office/drawing/2014/main" id="{8684FAF6-35FA-4739-9498-6309F8504C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774" y="724605"/>
          <a:ext cx="1883526" cy="742245"/>
        </a:xfrm>
        <a:prstGeom prst="rect">
          <a:avLst/>
        </a:prstGeom>
      </xdr:spPr>
    </xdr:pic>
    <xdr:clientData/>
  </xdr:oneCellAnchor>
  <xdr:twoCellAnchor editAs="oneCell">
    <xdr:from>
      <xdr:col>5</xdr:col>
      <xdr:colOff>312899</xdr:colOff>
      <xdr:row>2</xdr:row>
      <xdr:rowOff>126648</xdr:rowOff>
    </xdr:from>
    <xdr:to>
      <xdr:col>7</xdr:col>
      <xdr:colOff>475293</xdr:colOff>
      <xdr:row>3</xdr:row>
      <xdr:rowOff>752475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20C9452E-A6E7-47D2-95B8-B819A38F4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549" y="621948"/>
          <a:ext cx="2057869" cy="863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509727</xdr:colOff>
      <xdr:row>3</xdr:row>
      <xdr:rowOff>68693</xdr:rowOff>
    </xdr:from>
    <xdr:ext cx="2293343" cy="951843"/>
    <xdr:pic>
      <xdr:nvPicPr>
        <xdr:cNvPr id="2" name="Imagem 1">
          <a:extLst>
            <a:ext uri="{FF2B5EF4-FFF2-40B4-BE49-F238E27FC236}">
              <a16:creationId xmlns:a16="http://schemas.microsoft.com/office/drawing/2014/main" id="{0B28344B-A35F-4BB6-86DA-CDEBC95BB2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727" y="844300"/>
          <a:ext cx="2293343" cy="951843"/>
        </a:xfrm>
        <a:prstGeom prst="rect">
          <a:avLst/>
        </a:prstGeom>
      </xdr:spPr>
    </xdr:pic>
    <xdr:clientData/>
  </xdr:oneCellAnchor>
  <xdr:twoCellAnchor editAs="oneCell">
    <xdr:from>
      <xdr:col>4</xdr:col>
      <xdr:colOff>494084</xdr:colOff>
      <xdr:row>2</xdr:row>
      <xdr:rowOff>193047</xdr:rowOff>
    </xdr:from>
    <xdr:to>
      <xdr:col>6</xdr:col>
      <xdr:colOff>1126364</xdr:colOff>
      <xdr:row>4</xdr:row>
      <xdr:rowOff>258536</xdr:rowOff>
    </xdr:to>
    <xdr:pic>
      <xdr:nvPicPr>
        <xdr:cNvPr id="3" name="Imagem 2" descr="Prefeitura de Pouso Alegre">
          <a:extLst>
            <a:ext uri="{FF2B5EF4-FFF2-40B4-BE49-F238E27FC236}">
              <a16:creationId xmlns:a16="http://schemas.microsoft.com/office/drawing/2014/main" id="{9D5B558A-029F-411F-888D-59B7B0C2D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5405" y="710118"/>
          <a:ext cx="2891065" cy="1249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101513</xdr:colOff>
      <xdr:row>3</xdr:row>
      <xdr:rowOff>123120</xdr:rowOff>
    </xdr:from>
    <xdr:ext cx="2089237" cy="842987"/>
    <xdr:pic>
      <xdr:nvPicPr>
        <xdr:cNvPr id="2" name="Imagem 1">
          <a:extLst>
            <a:ext uri="{FF2B5EF4-FFF2-40B4-BE49-F238E27FC236}">
              <a16:creationId xmlns:a16="http://schemas.microsoft.com/office/drawing/2014/main" id="{E9AF0C9D-D7C4-45F3-BC75-8E7CD0AEE6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13" y="898727"/>
          <a:ext cx="2089237" cy="842987"/>
        </a:xfrm>
        <a:prstGeom prst="rect">
          <a:avLst/>
        </a:prstGeom>
      </xdr:spPr>
    </xdr:pic>
    <xdr:clientData/>
  </xdr:oneCellAnchor>
  <xdr:twoCellAnchor editAs="oneCell">
    <xdr:from>
      <xdr:col>6</xdr:col>
      <xdr:colOff>93292</xdr:colOff>
      <xdr:row>2</xdr:row>
      <xdr:rowOff>254896</xdr:rowOff>
    </xdr:from>
    <xdr:to>
      <xdr:col>7</xdr:col>
      <xdr:colOff>1020536</xdr:colOff>
      <xdr:row>4</xdr:row>
      <xdr:rowOff>3230</xdr:rowOff>
    </xdr:to>
    <xdr:pic>
      <xdr:nvPicPr>
        <xdr:cNvPr id="5" name="Imagem 4" descr="Prefeitura de Pouso Alegre">
          <a:extLst>
            <a:ext uri="{FF2B5EF4-FFF2-40B4-BE49-F238E27FC236}">
              <a16:creationId xmlns:a16="http://schemas.microsoft.com/office/drawing/2014/main" id="{350FF0B6-8D44-46A0-9313-3570CFCFE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4506" y="771967"/>
          <a:ext cx="2165494" cy="932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895801</xdr:colOff>
      <xdr:row>2</xdr:row>
      <xdr:rowOff>49860</xdr:rowOff>
    </xdr:from>
    <xdr:to>
      <xdr:col>11</xdr:col>
      <xdr:colOff>727768</xdr:colOff>
      <xdr:row>4</xdr:row>
      <xdr:rowOff>0</xdr:rowOff>
    </xdr:to>
    <xdr:pic>
      <xdr:nvPicPr>
        <xdr:cNvPr id="8" name="Imagem 7" descr="Prefeitura de Pouso Alegre">
          <a:extLst>
            <a:ext uri="{FF2B5EF4-FFF2-40B4-BE49-F238E27FC236}">
              <a16:creationId xmlns:a16="http://schemas.microsoft.com/office/drawing/2014/main" id="{14F6D2A2-4B1B-406A-AABE-221A38AB3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3051" y="566931"/>
          <a:ext cx="3016039" cy="1283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58466</xdr:colOff>
      <xdr:row>3</xdr:row>
      <xdr:rowOff>97145</xdr:rowOff>
    </xdr:from>
    <xdr:ext cx="2591216" cy="1060700"/>
    <xdr:pic>
      <xdr:nvPicPr>
        <xdr:cNvPr id="10" name="Imagem 9">
          <a:extLst>
            <a:ext uri="{FF2B5EF4-FFF2-40B4-BE49-F238E27FC236}">
              <a16:creationId xmlns:a16="http://schemas.microsoft.com/office/drawing/2014/main" id="{CA989260-28B2-4CFC-8CA0-8BDFD1E62F7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02" y="876463"/>
          <a:ext cx="2591216" cy="10607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%20POUSO%20ALEGRE%20-%20SEC.%20OBRAS/2022-06-14%20-%20PMPA%20-%20PRA&#199;A%20CURRU&#205;RA/01%20-%20PROJETO/02-PROJETO%20DWG/04%20-%20OR&#199;/DAC-PMPA-CUR-PE-MDC-R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MEMORIA DE CALCULO"/>
      <sheetName val="ORÇAMENTO FINAL"/>
      <sheetName val="COMPOSIÇÃO"/>
      <sheetName val="CURVA ABC"/>
      <sheetName val="CRONOGRAMA PARA 6 MESES"/>
      <sheetName val="COTAÇÕES"/>
    </sheetNames>
    <sheetDataSet>
      <sheetData sheetId="0">
        <row r="8">
          <cell r="C8" t="str">
            <v>Eng.ª Civil Flávia Cristina Barbosa</v>
          </cell>
        </row>
        <row r="9">
          <cell r="C9" t="str">
            <v>MG- 187.842/D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1"/>
  <sheetViews>
    <sheetView view="pageBreakPreview" topLeftCell="B1" zoomScaleNormal="100" zoomScaleSheetLayoutView="100" workbookViewId="0">
      <selection activeCell="C5" sqref="C5"/>
    </sheetView>
  </sheetViews>
  <sheetFormatPr defaultColWidth="9" defaultRowHeight="15" x14ac:dyDescent="0.2"/>
  <cols>
    <col min="1" max="1" width="9.125" style="6" customWidth="1"/>
    <col min="2" max="2" width="30.875" style="6" customWidth="1"/>
    <col min="3" max="3" width="106.875" style="8" bestFit="1" customWidth="1"/>
    <col min="4" max="4" width="21.75" style="7" customWidth="1"/>
    <col min="5" max="5" width="10" style="5" bestFit="1" customWidth="1"/>
    <col min="6" max="6" width="12.125" style="5" customWidth="1"/>
    <col min="7" max="7" width="9" style="3"/>
    <col min="8" max="8" width="18.75" style="3" customWidth="1"/>
    <col min="9" max="9" width="95.25" style="3" bestFit="1" customWidth="1"/>
    <col min="10" max="10" width="17.75" style="3" bestFit="1" customWidth="1"/>
    <col min="11" max="11" width="14.5" style="3" bestFit="1" customWidth="1"/>
    <col min="12" max="12" width="17.75" style="3" bestFit="1" customWidth="1"/>
    <col min="13" max="16384" width="9" style="3"/>
  </cols>
  <sheetData>
    <row r="1" spans="2:5" ht="46.15" customHeight="1" x14ac:dyDescent="0.2">
      <c r="B1" s="184" t="s">
        <v>15</v>
      </c>
      <c r="C1" s="184"/>
    </row>
    <row r="2" spans="2:5" ht="37.9" customHeight="1" x14ac:dyDescent="0.2">
      <c r="B2" s="14" t="s">
        <v>1</v>
      </c>
      <c r="C2" s="4" t="s">
        <v>136</v>
      </c>
      <c r="E2" s="7"/>
    </row>
    <row r="3" spans="2:5" ht="37.9" customHeight="1" x14ac:dyDescent="0.2">
      <c r="B3" s="14" t="s">
        <v>2</v>
      </c>
      <c r="C3" s="4" t="s">
        <v>53</v>
      </c>
      <c r="E3" s="7"/>
    </row>
    <row r="4" spans="2:5" ht="37.9" customHeight="1" x14ac:dyDescent="0.2">
      <c r="B4" s="14" t="s">
        <v>6</v>
      </c>
      <c r="C4" s="18">
        <v>45600</v>
      </c>
      <c r="E4" s="7"/>
    </row>
    <row r="5" spans="2:5" ht="37.9" customHeight="1" x14ac:dyDescent="0.2">
      <c r="B5" s="14" t="s">
        <v>9</v>
      </c>
      <c r="C5" s="11">
        <v>0.33910000000000001</v>
      </c>
      <c r="E5" s="7"/>
    </row>
    <row r="6" spans="2:5" ht="37.9" customHeight="1" x14ac:dyDescent="0.2">
      <c r="B6" s="14" t="s">
        <v>10</v>
      </c>
      <c r="C6" s="11">
        <v>0</v>
      </c>
      <c r="E6" s="7"/>
    </row>
    <row r="7" spans="2:5" ht="80.45" customHeight="1" x14ac:dyDescent="0.2">
      <c r="B7" s="14" t="s">
        <v>11</v>
      </c>
      <c r="C7" s="19" t="s">
        <v>178</v>
      </c>
      <c r="E7" s="7"/>
    </row>
    <row r="8" spans="2:5" ht="37.9" customHeight="1" x14ac:dyDescent="0.2">
      <c r="B8" s="14" t="s">
        <v>16</v>
      </c>
      <c r="C8" s="4" t="s">
        <v>14</v>
      </c>
      <c r="E8" s="7"/>
    </row>
    <row r="9" spans="2:5" ht="37.9" customHeight="1" x14ac:dyDescent="0.2">
      <c r="B9" s="14" t="s">
        <v>12</v>
      </c>
      <c r="C9" s="4" t="s">
        <v>13</v>
      </c>
      <c r="E9" s="7"/>
    </row>
    <row r="11" spans="2:5" x14ac:dyDescent="0.2">
      <c r="B11" s="10"/>
      <c r="C11" s="9"/>
      <c r="D11" s="5"/>
    </row>
    <row r="12" spans="2:5" x14ac:dyDescent="0.2">
      <c r="B12" s="185" t="s">
        <v>17</v>
      </c>
      <c r="C12" s="186"/>
      <c r="D12" s="5"/>
    </row>
    <row r="13" spans="2:5" ht="58.9" customHeight="1" x14ac:dyDescent="0.2">
      <c r="B13" s="12"/>
      <c r="C13" s="13"/>
    </row>
    <row r="18" spans="3:7" x14ac:dyDescent="0.2">
      <c r="C18" s="3"/>
    </row>
    <row r="19" spans="3:7" x14ac:dyDescent="0.2">
      <c r="C19"/>
    </row>
    <row r="20" spans="3:7" x14ac:dyDescent="0.2">
      <c r="G20"/>
    </row>
    <row r="21" spans="3:7" x14ac:dyDescent="0.2">
      <c r="C21"/>
    </row>
  </sheetData>
  <mergeCells count="2">
    <mergeCell ref="B1:C1"/>
    <mergeCell ref="B12:C12"/>
  </mergeCells>
  <phoneticPr fontId="5" type="noConversion"/>
  <pageMargins left="0.51181102362204722" right="0.51181102362204722" top="0.78740157480314965" bottom="0.78740157480314965" header="0.31496062992125984" footer="0.31496062992125984"/>
  <pageSetup paperSize="9" scale="74" fitToHeight="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3D14-2BF7-46CC-A6D5-376F4625919A}">
  <sheetPr>
    <pageSetUpPr fitToPage="1"/>
  </sheetPr>
  <dimension ref="A1:CO76"/>
  <sheetViews>
    <sheetView view="pageBreakPreview" zoomScale="106" zoomScaleNormal="106" zoomScaleSheetLayoutView="106" workbookViewId="0">
      <selection activeCell="F49" sqref="F49"/>
    </sheetView>
  </sheetViews>
  <sheetFormatPr defaultColWidth="9" defaultRowHeight="15" x14ac:dyDescent="0.2"/>
  <cols>
    <col min="1" max="1" width="10.5" style="41" customWidth="1"/>
    <col min="2" max="2" width="32.75" style="30" bestFit="1" customWidth="1"/>
    <col min="3" max="3" width="17.625" style="45" customWidth="1"/>
    <col min="4" max="4" width="13.125" style="1" customWidth="1"/>
    <col min="5" max="5" width="9.25" style="29" customWidth="1"/>
    <col min="6" max="6" width="10.25" style="30" customWidth="1"/>
    <col min="7" max="7" width="14.625" style="1" bestFit="1" customWidth="1"/>
    <col min="8" max="8" width="11.625" style="1" bestFit="1" customWidth="1"/>
    <col min="9" max="9" width="12" style="1" bestFit="1" customWidth="1"/>
    <col min="10" max="10" width="17.75" style="1" bestFit="1" customWidth="1"/>
    <col min="11" max="11" width="14.5" style="1" bestFit="1" customWidth="1"/>
    <col min="12" max="12" width="17.75" style="1" bestFit="1" customWidth="1"/>
    <col min="13" max="16384" width="9" style="1"/>
  </cols>
  <sheetData>
    <row r="1" spans="1:93" s="15" customFormat="1" ht="19.5" thickTop="1" thickBot="1" x14ac:dyDescent="0.25">
      <c r="A1" s="187" t="s">
        <v>50</v>
      </c>
      <c r="B1" s="187"/>
      <c r="C1" s="187"/>
      <c r="D1" s="187"/>
      <c r="E1" s="187"/>
      <c r="F1" s="188"/>
      <c r="G1" s="20" t="s">
        <v>1</v>
      </c>
      <c r="H1" s="21" t="str">
        <f>DADOS!C2</f>
        <v>R01</v>
      </c>
    </row>
    <row r="2" spans="1:93" s="15" customFormat="1" ht="19.5" thickTop="1" thickBot="1" x14ac:dyDescent="0.25">
      <c r="A2" s="189"/>
      <c r="B2" s="189"/>
      <c r="C2" s="189"/>
      <c r="D2" s="189"/>
      <c r="E2" s="189"/>
      <c r="F2" s="190"/>
      <c r="G2" s="20" t="s">
        <v>6</v>
      </c>
      <c r="H2" s="22">
        <f>DADOS!C4</f>
        <v>45600</v>
      </c>
    </row>
    <row r="3" spans="1:93" s="15" customFormat="1" ht="18.75" thickTop="1" x14ac:dyDescent="0.2">
      <c r="A3" s="191" t="s">
        <v>7</v>
      </c>
      <c r="B3" s="192"/>
      <c r="C3" s="195" t="s">
        <v>8</v>
      </c>
      <c r="D3" s="196"/>
      <c r="E3" s="197"/>
      <c r="F3" s="198" t="s">
        <v>5</v>
      </c>
      <c r="G3" s="191"/>
      <c r="H3" s="191"/>
    </row>
    <row r="4" spans="1:93" s="15" customFormat="1" ht="63" customHeight="1" thickBot="1" x14ac:dyDescent="0.25">
      <c r="A4" s="193"/>
      <c r="B4" s="194"/>
      <c r="C4" s="200" t="str">
        <f>DADOS!C3</f>
        <v>PRESTAÇÃO DE SERVIÇOS PARA O CEMITÉRIO MUNICIPAL DE POUSO ALEGRE-MG</v>
      </c>
      <c r="D4" s="201"/>
      <c r="E4" s="202"/>
      <c r="F4" s="199"/>
      <c r="G4" s="193"/>
      <c r="H4" s="193"/>
    </row>
    <row r="5" spans="1:93" s="15" customFormat="1" ht="9" customHeight="1" thickTop="1" thickBot="1" x14ac:dyDescent="0.25">
      <c r="A5" s="37"/>
      <c r="B5" s="42"/>
      <c r="C5" s="23"/>
      <c r="D5" s="24"/>
      <c r="E5" s="64"/>
      <c r="F5" s="25"/>
      <c r="G5" s="25"/>
      <c r="H5" s="25"/>
    </row>
    <row r="6" spans="1:93" s="17" customFormat="1" ht="32.25" customHeight="1" thickTop="1" thickBot="1" x14ac:dyDescent="0.25">
      <c r="A6" s="205" t="str">
        <f>A1&amp;" DE PROJETO EXECUTIVO - "&amp;C4</f>
        <v>MEMORIAL DE CÁLCULO PARA 12 MESES DE PROJETO EXECUTIVO - PRESTAÇÃO DE SERVIÇOS PARA O CEMITÉRIO MUNICIPAL DE POUSO ALEGRE-MG</v>
      </c>
      <c r="B6" s="205"/>
      <c r="C6" s="205"/>
      <c r="D6" s="205"/>
      <c r="E6" s="205"/>
      <c r="F6" s="205"/>
      <c r="G6" s="205"/>
      <c r="H6" s="205"/>
    </row>
    <row r="7" spans="1:93" s="15" customFormat="1" ht="8.25" customHeight="1" thickTop="1" thickBot="1" x14ac:dyDescent="0.25">
      <c r="A7" s="206"/>
      <c r="B7" s="206"/>
      <c r="C7" s="206"/>
      <c r="D7" s="206"/>
      <c r="E7" s="206"/>
      <c r="F7" s="206"/>
      <c r="G7" s="206"/>
      <c r="H7" s="206"/>
    </row>
    <row r="8" spans="1:93" s="2" customFormat="1" ht="18.75" thickBot="1" x14ac:dyDescent="0.25">
      <c r="A8" s="38">
        <v>1</v>
      </c>
      <c r="B8" s="204" t="s">
        <v>22</v>
      </c>
      <c r="C8" s="204"/>
      <c r="D8" s="204"/>
      <c r="E8" s="204"/>
      <c r="F8" s="204"/>
      <c r="G8" s="16"/>
      <c r="H8" s="16"/>
      <c r="CO8" s="15"/>
    </row>
    <row r="9" spans="1:93" s="2" customFormat="1" ht="15.75" x14ac:dyDescent="0.2">
      <c r="A9" s="39" t="s">
        <v>62</v>
      </c>
      <c r="B9" s="203" t="s">
        <v>25</v>
      </c>
      <c r="C9" s="203"/>
      <c r="D9" s="203"/>
      <c r="E9" s="203"/>
      <c r="F9" s="203"/>
      <c r="G9" s="26"/>
      <c r="H9" s="26"/>
    </row>
    <row r="10" spans="1:93" ht="18.75" x14ac:dyDescent="0.3">
      <c r="A10" s="40"/>
      <c r="B10" s="10"/>
      <c r="C10" s="28"/>
      <c r="D10" s="3"/>
      <c r="E10" s="33"/>
      <c r="F10" s="10"/>
      <c r="G10" s="3"/>
      <c r="H10" s="3"/>
      <c r="I10" s="43"/>
      <c r="J10" s="43"/>
      <c r="K10" s="43"/>
      <c r="L10" s="3"/>
    </row>
    <row r="11" spans="1:93" x14ac:dyDescent="0.2">
      <c r="A11" s="40"/>
      <c r="B11" s="10" t="s">
        <v>18</v>
      </c>
      <c r="C11" s="28">
        <v>1</v>
      </c>
      <c r="D11" s="3" t="s">
        <v>20</v>
      </c>
      <c r="E11" s="33"/>
      <c r="F11" s="10"/>
      <c r="G11" s="3"/>
      <c r="H11" s="3"/>
      <c r="I11" s="2"/>
    </row>
    <row r="12" spans="1:93" ht="18.75" x14ac:dyDescent="0.3">
      <c r="A12" s="40"/>
      <c r="B12" s="10" t="s">
        <v>19</v>
      </c>
      <c r="C12" s="28">
        <v>12</v>
      </c>
      <c r="D12" s="3" t="s">
        <v>4</v>
      </c>
      <c r="E12" s="3"/>
      <c r="F12" s="10"/>
      <c r="G12" s="3"/>
      <c r="H12" s="3"/>
      <c r="I12" s="43"/>
      <c r="J12" s="43"/>
      <c r="K12" s="43"/>
      <c r="L12" s="3"/>
    </row>
    <row r="13" spans="1:93" ht="16.5" thickBot="1" x14ac:dyDescent="0.25">
      <c r="A13" s="40"/>
      <c r="B13" s="31" t="s">
        <v>0</v>
      </c>
      <c r="C13" s="32">
        <f>C11*C12</f>
        <v>12</v>
      </c>
      <c r="D13" s="27" t="s">
        <v>4</v>
      </c>
      <c r="E13" s="1"/>
      <c r="F13" s="10"/>
      <c r="G13" s="3"/>
      <c r="H13" s="3"/>
      <c r="I13" s="2"/>
    </row>
    <row r="14" spans="1:93" s="2" customFormat="1" ht="15.75" x14ac:dyDescent="0.2">
      <c r="A14" s="39" t="s">
        <v>63</v>
      </c>
      <c r="B14" s="203" t="s">
        <v>23</v>
      </c>
      <c r="C14" s="203"/>
      <c r="D14" s="203"/>
      <c r="E14" s="203"/>
      <c r="F14" s="203"/>
      <c r="G14" s="26"/>
      <c r="H14" s="26"/>
    </row>
    <row r="15" spans="1:93" ht="18.75" x14ac:dyDescent="0.3">
      <c r="A15" s="40"/>
      <c r="B15" s="10"/>
      <c r="C15" s="28"/>
      <c r="D15" s="3"/>
      <c r="E15" s="33"/>
      <c r="F15" s="10"/>
      <c r="G15" s="3"/>
      <c r="H15" s="3"/>
      <c r="I15" s="43"/>
      <c r="J15" s="43"/>
      <c r="K15" s="43"/>
      <c r="L15" s="3"/>
    </row>
    <row r="16" spans="1:93" x14ac:dyDescent="0.2">
      <c r="A16" s="40"/>
      <c r="B16" s="10" t="s">
        <v>18</v>
      </c>
      <c r="C16" s="28">
        <v>1</v>
      </c>
      <c r="D16" s="3" t="s">
        <v>20</v>
      </c>
      <c r="E16" s="33"/>
      <c r="F16" s="10"/>
      <c r="G16" s="3"/>
      <c r="H16" s="3"/>
      <c r="I16" s="2"/>
    </row>
    <row r="17" spans="1:12" ht="18.75" x14ac:dyDescent="0.3">
      <c r="A17" s="40"/>
      <c r="B17" s="10" t="s">
        <v>19</v>
      </c>
      <c r="C17" s="28">
        <v>12</v>
      </c>
      <c r="D17" s="3" t="s">
        <v>4</v>
      </c>
      <c r="E17" s="3"/>
      <c r="F17" s="10"/>
      <c r="G17" s="3"/>
      <c r="H17" s="3"/>
      <c r="I17" s="43"/>
      <c r="J17" s="43"/>
      <c r="K17" s="43"/>
      <c r="L17" s="3"/>
    </row>
    <row r="18" spans="1:12" ht="16.5" thickBot="1" x14ac:dyDescent="0.25">
      <c r="A18" s="40"/>
      <c r="B18" s="31" t="s">
        <v>0</v>
      </c>
      <c r="C18" s="32">
        <f>C16*C17</f>
        <v>12</v>
      </c>
      <c r="D18" s="27" t="s">
        <v>4</v>
      </c>
      <c r="E18" s="1"/>
      <c r="F18" s="10"/>
      <c r="G18" s="3"/>
      <c r="H18" s="3"/>
      <c r="I18" s="2"/>
    </row>
    <row r="19" spans="1:12" s="2" customFormat="1" ht="15.75" x14ac:dyDescent="0.2">
      <c r="A19" s="39" t="s">
        <v>64</v>
      </c>
      <c r="B19" s="203" t="s">
        <v>24</v>
      </c>
      <c r="C19" s="203"/>
      <c r="D19" s="203"/>
      <c r="E19" s="203"/>
      <c r="F19" s="203"/>
      <c r="G19" s="26"/>
      <c r="H19" s="26"/>
    </row>
    <row r="20" spans="1:12" ht="18.75" x14ac:dyDescent="0.3">
      <c r="A20" s="40"/>
      <c r="B20" s="10"/>
      <c r="C20" s="28"/>
      <c r="D20" s="3"/>
      <c r="E20" s="33"/>
      <c r="F20" s="10"/>
      <c r="G20" s="3"/>
      <c r="H20" s="3"/>
      <c r="I20" s="43"/>
      <c r="J20" s="43"/>
      <c r="K20" s="43"/>
      <c r="L20" s="3"/>
    </row>
    <row r="21" spans="1:12" ht="16.5" thickBot="1" x14ac:dyDescent="0.25">
      <c r="A21" s="40"/>
      <c r="B21" s="31" t="s">
        <v>0</v>
      </c>
      <c r="C21" s="32">
        <v>12</v>
      </c>
      <c r="D21" s="27" t="s">
        <v>4</v>
      </c>
      <c r="E21" s="1"/>
      <c r="F21" s="10"/>
      <c r="G21" s="3"/>
      <c r="H21" s="3"/>
      <c r="I21" s="2"/>
    </row>
    <row r="22" spans="1:12" s="2" customFormat="1" ht="16.5" thickBot="1" x14ac:dyDescent="0.25">
      <c r="A22" s="38">
        <v>2</v>
      </c>
      <c r="B22" s="204" t="s">
        <v>54</v>
      </c>
      <c r="C22" s="204"/>
      <c r="D22" s="204"/>
      <c r="E22" s="204"/>
      <c r="F22" s="204"/>
      <c r="G22" s="16"/>
      <c r="H22" s="16"/>
    </row>
    <row r="23" spans="1:12" s="2" customFormat="1" ht="15.75" x14ac:dyDescent="0.2">
      <c r="A23" s="39" t="s">
        <v>43</v>
      </c>
      <c r="B23" s="203" t="s">
        <v>60</v>
      </c>
      <c r="C23" s="203"/>
      <c r="D23" s="203"/>
      <c r="E23" s="203"/>
      <c r="F23" s="203"/>
      <c r="G23" s="26"/>
      <c r="H23" s="26"/>
    </row>
    <row r="24" spans="1:12" ht="18.75" x14ac:dyDescent="0.3">
      <c r="A24" s="1"/>
      <c r="B24" s="10"/>
      <c r="C24" s="28"/>
      <c r="D24" s="3"/>
      <c r="E24" s="33"/>
      <c r="F24" s="10"/>
      <c r="G24" s="3"/>
      <c r="H24" s="3"/>
      <c r="I24" s="43"/>
      <c r="J24" s="43"/>
      <c r="K24" s="43"/>
      <c r="L24" s="3"/>
    </row>
    <row r="25" spans="1:12" ht="18.75" x14ac:dyDescent="0.3">
      <c r="A25" s="40"/>
      <c r="B25" s="10" t="s">
        <v>21</v>
      </c>
      <c r="C25" s="28">
        <v>1</v>
      </c>
      <c r="D25" s="3" t="s">
        <v>20</v>
      </c>
      <c r="E25" s="3"/>
      <c r="F25" s="10"/>
      <c r="G25" s="3"/>
      <c r="H25" s="3"/>
      <c r="I25" s="43"/>
      <c r="J25" s="43"/>
      <c r="K25" s="43"/>
      <c r="L25" s="3"/>
    </row>
    <row r="26" spans="1:12" ht="18.75" x14ac:dyDescent="0.3">
      <c r="A26" s="40"/>
      <c r="B26" s="10" t="s">
        <v>19</v>
      </c>
      <c r="C26" s="28">
        <v>12</v>
      </c>
      <c r="D26" s="3" t="s">
        <v>4</v>
      </c>
      <c r="E26" s="3"/>
      <c r="F26" s="10"/>
      <c r="G26" s="3"/>
      <c r="H26" s="3"/>
      <c r="I26" s="43"/>
      <c r="J26" s="43"/>
      <c r="K26" s="43"/>
      <c r="L26" s="3"/>
    </row>
    <row r="27" spans="1:12" ht="16.5" thickBot="1" x14ac:dyDescent="0.25">
      <c r="A27" s="40"/>
      <c r="B27" s="31" t="s">
        <v>0</v>
      </c>
      <c r="C27" s="32">
        <f>C25*C26</f>
        <v>12</v>
      </c>
      <c r="D27" s="27" t="s">
        <v>4</v>
      </c>
      <c r="E27" s="1"/>
      <c r="F27" s="10"/>
      <c r="G27" s="3"/>
      <c r="H27" s="3"/>
      <c r="I27" s="2"/>
    </row>
    <row r="28" spans="1:12" s="2" customFormat="1" ht="15.75" x14ac:dyDescent="0.2">
      <c r="A28" s="39" t="s">
        <v>44</v>
      </c>
      <c r="B28" s="203" t="s">
        <v>61</v>
      </c>
      <c r="C28" s="203"/>
      <c r="D28" s="203"/>
      <c r="E28" s="203"/>
      <c r="F28" s="203"/>
      <c r="G28" s="26"/>
      <c r="H28" s="26"/>
    </row>
    <row r="29" spans="1:12" ht="18.75" x14ac:dyDescent="0.3">
      <c r="A29" s="1"/>
      <c r="B29" s="10"/>
      <c r="C29" s="28"/>
      <c r="D29" s="3"/>
      <c r="E29" s="33"/>
      <c r="F29" s="10"/>
      <c r="G29" s="3"/>
      <c r="H29" s="3"/>
      <c r="I29" s="43"/>
      <c r="J29" s="43"/>
      <c r="K29" s="43"/>
      <c r="L29" s="3"/>
    </row>
    <row r="30" spans="1:12" ht="16.5" thickBot="1" x14ac:dyDescent="0.25">
      <c r="A30" s="40"/>
      <c r="B30" s="31" t="s">
        <v>19</v>
      </c>
      <c r="C30" s="32">
        <v>12</v>
      </c>
      <c r="D30" s="27" t="s">
        <v>4</v>
      </c>
      <c r="E30" s="1"/>
      <c r="F30" s="10"/>
      <c r="G30" s="3"/>
      <c r="H30" s="3"/>
      <c r="I30" s="2"/>
    </row>
    <row r="31" spans="1:12" s="2" customFormat="1" ht="16.5" thickBot="1" x14ac:dyDescent="0.25">
      <c r="A31" s="38">
        <v>3</v>
      </c>
      <c r="B31" s="204" t="s">
        <v>55</v>
      </c>
      <c r="C31" s="204"/>
      <c r="D31" s="204"/>
      <c r="E31" s="204"/>
      <c r="F31" s="204"/>
      <c r="G31" s="16"/>
      <c r="H31" s="16"/>
    </row>
    <row r="32" spans="1:12" s="2" customFormat="1" ht="15.75" x14ac:dyDescent="0.2">
      <c r="A32" s="39" t="s">
        <v>45</v>
      </c>
      <c r="B32" s="203" t="s">
        <v>57</v>
      </c>
      <c r="C32" s="203"/>
      <c r="D32" s="203"/>
      <c r="E32" s="203"/>
      <c r="F32" s="203"/>
      <c r="G32" s="26"/>
      <c r="H32" s="26"/>
    </row>
    <row r="33" spans="1:12" ht="18.75" x14ac:dyDescent="0.3">
      <c r="A33" s="40"/>
      <c r="B33" s="10"/>
      <c r="C33" s="28"/>
      <c r="D33" s="3"/>
      <c r="E33" s="33"/>
      <c r="F33" s="10"/>
      <c r="G33" s="3"/>
      <c r="H33" s="3"/>
      <c r="I33" s="43"/>
      <c r="J33" s="43"/>
      <c r="K33" s="43"/>
      <c r="L33" s="3"/>
    </row>
    <row r="34" spans="1:12" ht="18.75" x14ac:dyDescent="0.3">
      <c r="A34" s="40"/>
      <c r="B34" s="10" t="s">
        <v>21</v>
      </c>
      <c r="C34" s="28">
        <v>8</v>
      </c>
      <c r="D34" s="3" t="s">
        <v>20</v>
      </c>
      <c r="E34" s="3"/>
      <c r="F34" s="10"/>
      <c r="G34" s="3"/>
      <c r="H34" s="3"/>
      <c r="I34" s="43"/>
      <c r="J34" s="43"/>
      <c r="K34" s="43"/>
      <c r="L34" s="3"/>
    </row>
    <row r="35" spans="1:12" ht="18.75" x14ac:dyDescent="0.3">
      <c r="A35" s="40"/>
      <c r="B35" s="10" t="s">
        <v>19</v>
      </c>
      <c r="C35" s="28">
        <v>12</v>
      </c>
      <c r="D35" s="3" t="s">
        <v>4</v>
      </c>
      <c r="E35" s="3"/>
      <c r="F35" s="10"/>
      <c r="G35" s="3"/>
      <c r="H35" s="3"/>
      <c r="I35" s="43"/>
      <c r="J35" s="43"/>
      <c r="K35" s="43"/>
      <c r="L35" s="3"/>
    </row>
    <row r="36" spans="1:12" ht="16.5" thickBot="1" x14ac:dyDescent="0.25">
      <c r="A36" s="40"/>
      <c r="B36" s="31" t="s">
        <v>0</v>
      </c>
      <c r="C36" s="32">
        <f>C34*C35</f>
        <v>96</v>
      </c>
      <c r="D36" s="27" t="s">
        <v>4</v>
      </c>
      <c r="E36" s="34"/>
      <c r="F36" s="10"/>
      <c r="G36" s="3"/>
      <c r="H36" s="3"/>
      <c r="I36" s="2"/>
    </row>
    <row r="37" spans="1:12" s="2" customFormat="1" ht="15.75" x14ac:dyDescent="0.2">
      <c r="A37" s="39" t="s">
        <v>46</v>
      </c>
      <c r="B37" s="203" t="s">
        <v>61</v>
      </c>
      <c r="C37" s="203"/>
      <c r="D37" s="203"/>
      <c r="E37" s="203"/>
      <c r="F37" s="203"/>
      <c r="G37" s="26"/>
      <c r="H37" s="26"/>
    </row>
    <row r="38" spans="1:12" ht="18.75" x14ac:dyDescent="0.3">
      <c r="A38" s="1"/>
      <c r="B38" s="10"/>
      <c r="C38" s="28"/>
      <c r="D38" s="3"/>
      <c r="E38" s="33"/>
      <c r="F38" s="10"/>
      <c r="G38" s="3"/>
      <c r="H38" s="3"/>
      <c r="I38" s="43"/>
      <c r="J38" s="43"/>
      <c r="K38" s="43"/>
      <c r="L38" s="3"/>
    </row>
    <row r="39" spans="1:12" ht="16.5" thickBot="1" x14ac:dyDescent="0.25">
      <c r="A39" s="40"/>
      <c r="B39" s="31" t="s">
        <v>19</v>
      </c>
      <c r="C39" s="32">
        <v>12</v>
      </c>
      <c r="D39" s="27" t="s">
        <v>4</v>
      </c>
      <c r="E39" s="1"/>
      <c r="F39" s="10"/>
      <c r="G39" s="3"/>
      <c r="H39" s="3"/>
      <c r="I39" s="2"/>
    </row>
    <row r="40" spans="1:12" s="2" customFormat="1" ht="16.5" thickBot="1" x14ac:dyDescent="0.25">
      <c r="A40" s="38">
        <v>4</v>
      </c>
      <c r="B40" s="204" t="s">
        <v>56</v>
      </c>
      <c r="C40" s="204"/>
      <c r="D40" s="204"/>
      <c r="E40" s="204"/>
      <c r="F40" s="204"/>
      <c r="G40" s="16"/>
      <c r="H40" s="16"/>
    </row>
    <row r="41" spans="1:12" s="2" customFormat="1" ht="15.75" x14ac:dyDescent="0.2">
      <c r="A41" s="39" t="s">
        <v>47</v>
      </c>
      <c r="B41" s="203" t="s">
        <v>59</v>
      </c>
      <c r="C41" s="203"/>
      <c r="D41" s="203"/>
      <c r="E41" s="203"/>
      <c r="F41" s="203"/>
      <c r="G41" s="26"/>
      <c r="H41" s="26"/>
    </row>
    <row r="42" spans="1:12" ht="18.75" x14ac:dyDescent="0.3">
      <c r="A42" s="40"/>
      <c r="B42" s="10"/>
      <c r="C42" s="28"/>
      <c r="D42" s="3"/>
      <c r="E42" s="33"/>
      <c r="F42" s="10"/>
      <c r="G42" s="3"/>
      <c r="H42" s="3"/>
      <c r="I42" s="43"/>
      <c r="J42" s="43"/>
      <c r="K42" s="43"/>
      <c r="L42" s="3"/>
    </row>
    <row r="43" spans="1:12" ht="18.75" x14ac:dyDescent="0.3">
      <c r="A43" s="40"/>
      <c r="B43" s="10" t="s">
        <v>21</v>
      </c>
      <c r="C43" s="28">
        <v>1</v>
      </c>
      <c r="D43" s="3" t="s">
        <v>20</v>
      </c>
      <c r="E43" s="3"/>
      <c r="F43" s="10"/>
      <c r="G43" s="3"/>
      <c r="H43" s="3"/>
      <c r="I43" s="43"/>
      <c r="J43" s="43"/>
      <c r="K43" s="43"/>
      <c r="L43" s="3"/>
    </row>
    <row r="44" spans="1:12" ht="18.75" x14ac:dyDescent="0.3">
      <c r="A44" s="40"/>
      <c r="B44" s="10" t="s">
        <v>19</v>
      </c>
      <c r="C44" s="28">
        <v>12</v>
      </c>
      <c r="D44" s="3" t="s">
        <v>4</v>
      </c>
      <c r="E44" s="3"/>
      <c r="F44" s="10"/>
      <c r="G44" s="3"/>
      <c r="H44" s="3"/>
      <c r="I44" s="43"/>
      <c r="J44" s="43"/>
      <c r="K44" s="43"/>
      <c r="L44" s="3"/>
    </row>
    <row r="45" spans="1:12" ht="16.5" thickBot="1" x14ac:dyDescent="0.25">
      <c r="A45" s="40"/>
      <c r="B45" s="31" t="s">
        <v>0</v>
      </c>
      <c r="C45" s="32">
        <f>C43*C44</f>
        <v>12</v>
      </c>
      <c r="D45" s="27" t="s">
        <v>4</v>
      </c>
      <c r="E45" s="34"/>
      <c r="F45" s="10"/>
      <c r="G45" s="3"/>
      <c r="H45" s="3"/>
      <c r="I45" s="2"/>
    </row>
    <row r="46" spans="1:12" s="2" customFormat="1" ht="15.75" x14ac:dyDescent="0.2">
      <c r="A46" s="39" t="s">
        <v>48</v>
      </c>
      <c r="B46" s="203" t="s">
        <v>58</v>
      </c>
      <c r="C46" s="203"/>
      <c r="D46" s="203"/>
      <c r="E46" s="203"/>
      <c r="F46" s="203"/>
      <c r="G46" s="26"/>
      <c r="H46" s="26"/>
    </row>
    <row r="47" spans="1:12" ht="18.75" x14ac:dyDescent="0.3">
      <c r="A47" s="40"/>
      <c r="B47" s="10"/>
      <c r="C47" s="28"/>
      <c r="D47" s="3"/>
      <c r="E47" s="33"/>
      <c r="F47" s="10"/>
      <c r="G47" s="3"/>
      <c r="H47" s="3"/>
      <c r="I47" s="43"/>
      <c r="J47" s="43"/>
      <c r="K47" s="43"/>
      <c r="L47" s="3"/>
    </row>
    <row r="48" spans="1:12" ht="18.75" x14ac:dyDescent="0.3">
      <c r="A48" s="40"/>
      <c r="B48" s="10" t="s">
        <v>21</v>
      </c>
      <c r="C48" s="28">
        <v>1</v>
      </c>
      <c r="D48" s="3" t="s">
        <v>20</v>
      </c>
      <c r="E48" s="3"/>
      <c r="F48" s="10"/>
      <c r="G48" s="3"/>
      <c r="H48" s="3"/>
      <c r="I48" s="43"/>
      <c r="J48" s="43"/>
      <c r="K48" s="43"/>
      <c r="L48" s="3"/>
    </row>
    <row r="49" spans="1:12" ht="18.75" x14ac:dyDescent="0.3">
      <c r="A49" s="40"/>
      <c r="B49" s="10" t="s">
        <v>19</v>
      </c>
      <c r="C49" s="28">
        <v>12</v>
      </c>
      <c r="D49" s="3" t="s">
        <v>4</v>
      </c>
      <c r="E49" s="3"/>
      <c r="F49" s="10"/>
      <c r="G49" s="3"/>
      <c r="H49" s="3"/>
      <c r="I49" s="43"/>
      <c r="J49" s="43"/>
      <c r="K49" s="43"/>
      <c r="L49" s="3"/>
    </row>
    <row r="50" spans="1:12" ht="16.5" thickBot="1" x14ac:dyDescent="0.25">
      <c r="A50" s="40"/>
      <c r="B50" s="31" t="s">
        <v>0</v>
      </c>
      <c r="C50" s="32">
        <f>C48*C49</f>
        <v>12</v>
      </c>
      <c r="D50" s="27" t="s">
        <v>4</v>
      </c>
      <c r="E50" s="34"/>
      <c r="F50" s="10"/>
      <c r="G50" s="3"/>
      <c r="H50" s="3"/>
      <c r="I50" s="2"/>
    </row>
    <row r="51" spans="1:12" s="2" customFormat="1" ht="15.75" x14ac:dyDescent="0.2">
      <c r="A51" s="39" t="s">
        <v>49</v>
      </c>
      <c r="B51" s="203" t="s">
        <v>61</v>
      </c>
      <c r="C51" s="203"/>
      <c r="D51" s="203"/>
      <c r="E51" s="203"/>
      <c r="F51" s="203"/>
      <c r="G51" s="26"/>
      <c r="H51" s="26"/>
    </row>
    <row r="52" spans="1:12" ht="18.75" x14ac:dyDescent="0.3">
      <c r="A52" s="1"/>
      <c r="B52" s="10"/>
      <c r="C52" s="28"/>
      <c r="D52" s="3"/>
      <c r="E52" s="33"/>
      <c r="F52" s="10"/>
      <c r="G52" s="3"/>
      <c r="H52" s="3"/>
      <c r="I52" s="43"/>
      <c r="J52" s="43"/>
      <c r="K52" s="43"/>
      <c r="L52" s="3"/>
    </row>
    <row r="53" spans="1:12" ht="16.5" thickBot="1" x14ac:dyDescent="0.25">
      <c r="A53" s="40"/>
      <c r="B53" s="31" t="s">
        <v>19</v>
      </c>
      <c r="C53" s="32">
        <v>12</v>
      </c>
      <c r="D53" s="27" t="s">
        <v>4</v>
      </c>
      <c r="E53" s="1"/>
      <c r="F53" s="10"/>
      <c r="G53" s="3"/>
      <c r="H53" s="3"/>
      <c r="I53" s="2"/>
    </row>
    <row r="54" spans="1:12" s="44" customFormat="1" x14ac:dyDescent="0.2">
      <c r="A54" s="93"/>
      <c r="B54" s="94"/>
      <c r="C54" s="95"/>
      <c r="D54" s="94"/>
      <c r="E54" s="94"/>
      <c r="F54" s="94"/>
      <c r="G54" s="94"/>
      <c r="H54" s="94"/>
      <c r="I54" s="1"/>
      <c r="J54" s="1"/>
      <c r="K54" s="1"/>
      <c r="L54" s="1"/>
    </row>
    <row r="61" spans="1:12" x14ac:dyDescent="0.2">
      <c r="A61" s="40"/>
      <c r="B61" s="10"/>
      <c r="C61" s="28"/>
      <c r="D61" s="3"/>
      <c r="E61" s="33"/>
      <c r="F61" s="10"/>
      <c r="G61" s="3"/>
      <c r="H61" s="3"/>
    </row>
    <row r="62" spans="1:12" ht="15.75" x14ac:dyDescent="0.2">
      <c r="A62" s="40"/>
      <c r="B62" s="14" t="s">
        <v>3</v>
      </c>
      <c r="C62" s="208" t="str">
        <f>DADOS!C8</f>
        <v>Eng.ª Civil Flávia Cristina Barbosa</v>
      </c>
      <c r="D62" s="208"/>
      <c r="E62" s="208"/>
      <c r="F62" s="10"/>
      <c r="G62" s="3"/>
      <c r="H62" s="3"/>
    </row>
    <row r="63" spans="1:12" ht="15.75" x14ac:dyDescent="0.2">
      <c r="A63" s="40"/>
      <c r="B63" s="3"/>
      <c r="C63" s="207" t="str">
        <f>"CREA: "&amp;DADOS!C9</f>
        <v>CREA: MG- 187.842/D</v>
      </c>
      <c r="D63" s="207"/>
      <c r="E63" s="207"/>
      <c r="F63" s="10"/>
      <c r="G63" s="3"/>
      <c r="H63" s="3"/>
    </row>
    <row r="64" spans="1:12" s="44" customFormat="1" x14ac:dyDescent="0.2">
      <c r="A64" s="41"/>
      <c r="B64" s="1"/>
      <c r="C64" s="45"/>
      <c r="D64" s="1"/>
      <c r="E64" s="1"/>
      <c r="F64" s="10"/>
      <c r="G64" s="1"/>
      <c r="H64" s="1"/>
      <c r="I64" s="1"/>
      <c r="J64" s="1"/>
      <c r="K64" s="1"/>
      <c r="L64" s="1"/>
    </row>
    <row r="65" spans="1:12" s="44" customFormat="1" x14ac:dyDescent="0.2">
      <c r="A65" s="41"/>
      <c r="B65" s="1"/>
      <c r="C65" s="45"/>
      <c r="D65" s="1"/>
      <c r="E65" s="1"/>
      <c r="F65" s="1"/>
      <c r="G65" s="1"/>
      <c r="H65" s="1"/>
      <c r="I65" s="1"/>
      <c r="J65" s="1"/>
      <c r="K65" s="1"/>
      <c r="L65" s="1"/>
    </row>
    <row r="74" spans="1:12" x14ac:dyDescent="0.2">
      <c r="F74" s="36"/>
    </row>
    <row r="76" spans="1:12" x14ac:dyDescent="0.2">
      <c r="E76" s="35"/>
    </row>
  </sheetData>
  <mergeCells count="23">
    <mergeCell ref="B28:F28"/>
    <mergeCell ref="B37:F37"/>
    <mergeCell ref="B51:F51"/>
    <mergeCell ref="C63:E63"/>
    <mergeCell ref="C62:E62"/>
    <mergeCell ref="B40:F40"/>
    <mergeCell ref="B31:F31"/>
    <mergeCell ref="B32:F32"/>
    <mergeCell ref="B41:F41"/>
    <mergeCell ref="B46:F46"/>
    <mergeCell ref="B19:F19"/>
    <mergeCell ref="B22:F22"/>
    <mergeCell ref="B23:F23"/>
    <mergeCell ref="B14:F14"/>
    <mergeCell ref="A6:H6"/>
    <mergeCell ref="B8:F8"/>
    <mergeCell ref="A7:H7"/>
    <mergeCell ref="B9:F9"/>
    <mergeCell ref="A1:F2"/>
    <mergeCell ref="A3:B4"/>
    <mergeCell ref="C3:E3"/>
    <mergeCell ref="F3:H4"/>
    <mergeCell ref="C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4" fitToWidth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780D-EADE-4D8B-A4F7-5437E4E9B85E}">
  <sheetPr>
    <pageSetUpPr fitToPage="1"/>
  </sheetPr>
  <dimension ref="A1:J31"/>
  <sheetViews>
    <sheetView view="pageBreakPreview" zoomScale="55" zoomScaleNormal="55" zoomScaleSheetLayoutView="55" workbookViewId="0">
      <selection activeCell="I24" sqref="I24:I26"/>
    </sheetView>
  </sheetViews>
  <sheetFormatPr defaultColWidth="9" defaultRowHeight="18" x14ac:dyDescent="0.2"/>
  <cols>
    <col min="1" max="1" width="10.375" style="82" customWidth="1"/>
    <col min="2" max="2" width="17.375" style="83" customWidth="1"/>
    <col min="3" max="3" width="18.375" style="63" customWidth="1"/>
    <col min="4" max="4" width="71" style="81" customWidth="1"/>
    <col min="5" max="5" width="17.25" style="15" customWidth="1"/>
    <col min="6" max="6" width="12.375" style="63" customWidth="1"/>
    <col min="7" max="7" width="20.5" style="15" customWidth="1"/>
    <col min="8" max="8" width="21.25" style="15" customWidth="1"/>
    <col min="9" max="9" width="22.5" style="15" customWidth="1"/>
    <col min="10" max="10" width="22.625" style="15" bestFit="1" customWidth="1"/>
    <col min="11" max="11" width="9" style="15"/>
    <col min="12" max="12" width="22.625" style="15" bestFit="1" customWidth="1"/>
    <col min="13" max="16384" width="9" style="15"/>
  </cols>
  <sheetData>
    <row r="1" spans="1:10" ht="21.75" customHeight="1" thickBot="1" x14ac:dyDescent="0.25">
      <c r="A1" s="215" t="s">
        <v>26</v>
      </c>
      <c r="B1" s="215"/>
      <c r="C1" s="215"/>
      <c r="D1" s="215"/>
      <c r="E1" s="215"/>
      <c r="F1" s="215"/>
      <c r="G1" s="216"/>
      <c r="H1" s="46" t="s">
        <v>1</v>
      </c>
      <c r="I1" s="47" t="str">
        <f>'MEMORIA DE CALCULO SEM CHI'!H1</f>
        <v>R01</v>
      </c>
    </row>
    <row r="2" spans="1:10" ht="18.75" thickBot="1" x14ac:dyDescent="0.25">
      <c r="A2" s="213"/>
      <c r="B2" s="213"/>
      <c r="C2" s="213"/>
      <c r="D2" s="213"/>
      <c r="E2" s="213"/>
      <c r="F2" s="213"/>
      <c r="G2" s="214"/>
      <c r="H2" s="48" t="s">
        <v>6</v>
      </c>
      <c r="I2" s="62">
        <f>'MEMORIA DE CALCULO SEM CHI'!H2</f>
        <v>45600</v>
      </c>
    </row>
    <row r="3" spans="1:10" ht="20.25" customHeight="1" x14ac:dyDescent="0.2">
      <c r="A3" s="140" t="s">
        <v>7</v>
      </c>
      <c r="B3" s="112"/>
      <c r="C3" s="90"/>
      <c r="D3" s="111" t="s">
        <v>8</v>
      </c>
      <c r="E3" s="49" t="s">
        <v>5</v>
      </c>
      <c r="F3" s="88"/>
      <c r="G3" s="65"/>
      <c r="H3" s="49" t="s">
        <v>27</v>
      </c>
      <c r="I3" s="50"/>
    </row>
    <row r="4" spans="1:10" ht="72.75" customHeight="1" thickBot="1" x14ac:dyDescent="0.25">
      <c r="A4" s="141"/>
      <c r="B4" s="113"/>
      <c r="C4" s="114"/>
      <c r="D4" s="219" t="str">
        <f>'MEMORIA DE CALCULO SEM CHI'!C4</f>
        <v>PRESTAÇÃO DE SERVIÇOS PARA O CEMITÉRIO MUNICIPAL DE POUSO ALEGRE-MG</v>
      </c>
      <c r="E4" s="209"/>
      <c r="F4" s="210"/>
      <c r="G4" s="211"/>
      <c r="H4" s="217" t="str">
        <f>DADOS!C7</f>
        <v>SINAPI - 09/2024 - Minas Gerais
SICRO3 - 07/2024 - Minas Gerais
SETOP - 07/2024 - Minas Gerais
SUDECAP - 07/2024 - Minas Gerais</v>
      </c>
      <c r="I4" s="218"/>
    </row>
    <row r="5" spans="1:10" ht="22.5" customHeight="1" thickBot="1" x14ac:dyDescent="0.25">
      <c r="A5" s="142"/>
      <c r="B5" s="115"/>
      <c r="C5" s="116"/>
      <c r="D5" s="220"/>
      <c r="E5" s="212"/>
      <c r="F5" s="213"/>
      <c r="G5" s="214"/>
      <c r="H5" s="51" t="s">
        <v>9</v>
      </c>
      <c r="I5" s="52">
        <f>DADOS!C5</f>
        <v>0.33910000000000001</v>
      </c>
    </row>
    <row r="6" spans="1:10" s="53" customFormat="1" ht="7.9" customHeight="1" thickBot="1" x14ac:dyDescent="0.25">
      <c r="A6" s="223"/>
      <c r="B6" s="224"/>
      <c r="C6" s="224"/>
      <c r="D6" s="224"/>
      <c r="E6" s="224"/>
      <c r="F6" s="224"/>
      <c r="G6" s="224"/>
      <c r="H6" s="224"/>
      <c r="I6" s="224"/>
    </row>
    <row r="7" spans="1:10" ht="27.6" customHeight="1" thickBot="1" x14ac:dyDescent="0.25">
      <c r="A7" s="222" t="str">
        <f>A1&amp;" DE PROJETO EXECUTIVO - "&amp;D4</f>
        <v>PLANILHA ORÇAMENTÁRIA DE PROJETO EXECUTIVO - PRESTAÇÃO DE SERVIÇOS PARA O CEMITÉRIO MUNICIPAL DE POUSO ALEGRE-MG</v>
      </c>
      <c r="B7" s="222"/>
      <c r="C7" s="222"/>
      <c r="D7" s="222"/>
      <c r="E7" s="222"/>
      <c r="F7" s="222"/>
      <c r="G7" s="222"/>
      <c r="H7" s="222"/>
      <c r="I7" s="222"/>
    </row>
    <row r="8" spans="1:10" s="53" customFormat="1" ht="7.9" customHeight="1" thickBot="1" x14ac:dyDescent="0.25">
      <c r="A8" s="223"/>
      <c r="B8" s="224"/>
      <c r="C8" s="224"/>
      <c r="D8" s="224"/>
      <c r="E8" s="224"/>
      <c r="F8" s="224"/>
      <c r="G8" s="224"/>
      <c r="H8" s="224"/>
      <c r="I8" s="224"/>
    </row>
    <row r="9" spans="1:10" s="53" customFormat="1" ht="36.75" customHeight="1" thickBot="1" x14ac:dyDescent="0.25">
      <c r="A9" s="54" t="s">
        <v>28</v>
      </c>
      <c r="B9" s="55" t="s">
        <v>29</v>
      </c>
      <c r="C9" s="55" t="s">
        <v>30</v>
      </c>
      <c r="D9" s="56" t="s">
        <v>31</v>
      </c>
      <c r="E9" s="55" t="s">
        <v>118</v>
      </c>
      <c r="F9" s="57" t="s">
        <v>119</v>
      </c>
      <c r="G9" s="57" t="s">
        <v>120</v>
      </c>
      <c r="H9" s="57" t="s">
        <v>32</v>
      </c>
      <c r="I9" s="57" t="s">
        <v>0</v>
      </c>
      <c r="J9" s="92"/>
    </row>
    <row r="10" spans="1:10" s="146" customFormat="1" ht="36.75" customHeight="1" x14ac:dyDescent="0.2">
      <c r="A10" s="143" t="s">
        <v>33</v>
      </c>
      <c r="B10" s="143"/>
      <c r="C10" s="143"/>
      <c r="D10" s="143" t="s">
        <v>22</v>
      </c>
      <c r="E10" s="143"/>
      <c r="F10" s="166"/>
      <c r="G10" s="144"/>
      <c r="H10" s="144"/>
      <c r="I10" s="145">
        <v>104920.44</v>
      </c>
    </row>
    <row r="11" spans="1:10" s="146" customFormat="1" ht="36.75" customHeight="1" x14ac:dyDescent="0.2">
      <c r="A11" s="147" t="s">
        <v>34</v>
      </c>
      <c r="B11" s="148" t="s">
        <v>93</v>
      </c>
      <c r="C11" s="147" t="s">
        <v>94</v>
      </c>
      <c r="D11" s="147" t="s">
        <v>95</v>
      </c>
      <c r="E11" s="149" t="s">
        <v>35</v>
      </c>
      <c r="F11" s="167">
        <v>12</v>
      </c>
      <c r="G11" s="150">
        <v>3167.42</v>
      </c>
      <c r="H11" s="150">
        <v>4241.49</v>
      </c>
      <c r="I11" s="150">
        <v>50897.88</v>
      </c>
    </row>
    <row r="12" spans="1:10" s="146" customFormat="1" ht="36.75" customHeight="1" x14ac:dyDescent="0.2">
      <c r="A12" s="147" t="s">
        <v>36</v>
      </c>
      <c r="B12" s="148" t="s">
        <v>96</v>
      </c>
      <c r="C12" s="147" t="s">
        <v>94</v>
      </c>
      <c r="D12" s="147" t="s">
        <v>97</v>
      </c>
      <c r="E12" s="149" t="s">
        <v>35</v>
      </c>
      <c r="F12" s="167">
        <v>12</v>
      </c>
      <c r="G12" s="150">
        <v>3361.87</v>
      </c>
      <c r="H12" s="150">
        <v>4501.88</v>
      </c>
      <c r="I12" s="150">
        <v>54022.559999999998</v>
      </c>
    </row>
    <row r="13" spans="1:10" s="146" customFormat="1" ht="36.75" customHeight="1" x14ac:dyDescent="0.2">
      <c r="A13" s="143" t="s">
        <v>37</v>
      </c>
      <c r="B13" s="143"/>
      <c r="C13" s="143"/>
      <c r="D13" s="143" t="s">
        <v>54</v>
      </c>
      <c r="E13" s="143"/>
      <c r="F13" s="166"/>
      <c r="G13" s="144"/>
      <c r="H13" s="144"/>
      <c r="I13" s="145">
        <v>105708.24</v>
      </c>
    </row>
    <row r="14" spans="1:10" s="146" customFormat="1" ht="36.75" customHeight="1" x14ac:dyDescent="0.2">
      <c r="A14" s="151" t="s">
        <v>98</v>
      </c>
      <c r="B14" s="152" t="s">
        <v>99</v>
      </c>
      <c r="C14" s="151" t="s">
        <v>40</v>
      </c>
      <c r="D14" s="151" t="s">
        <v>100</v>
      </c>
      <c r="E14" s="153" t="s">
        <v>42</v>
      </c>
      <c r="F14" s="168">
        <v>12</v>
      </c>
      <c r="G14" s="154">
        <v>6375.06</v>
      </c>
      <c r="H14" s="154">
        <v>8536.84</v>
      </c>
      <c r="I14" s="154">
        <v>102442.08</v>
      </c>
    </row>
    <row r="15" spans="1:10" s="146" customFormat="1" ht="36.75" customHeight="1" x14ac:dyDescent="0.2">
      <c r="A15" s="151" t="s">
        <v>101</v>
      </c>
      <c r="B15" s="152" t="s">
        <v>102</v>
      </c>
      <c r="C15" s="151" t="s">
        <v>40</v>
      </c>
      <c r="D15" s="151" t="s">
        <v>103</v>
      </c>
      <c r="E15" s="153" t="s">
        <v>42</v>
      </c>
      <c r="F15" s="168">
        <v>12</v>
      </c>
      <c r="G15" s="154">
        <v>203.26</v>
      </c>
      <c r="H15" s="154">
        <v>272.18</v>
      </c>
      <c r="I15" s="154">
        <v>3266.16</v>
      </c>
    </row>
    <row r="16" spans="1:10" s="146" customFormat="1" ht="36.75" customHeight="1" x14ac:dyDescent="0.2">
      <c r="A16" s="143" t="s">
        <v>38</v>
      </c>
      <c r="B16" s="143"/>
      <c r="C16" s="143"/>
      <c r="D16" s="143" t="s">
        <v>55</v>
      </c>
      <c r="E16" s="143"/>
      <c r="F16" s="166"/>
      <c r="G16" s="144"/>
      <c r="H16" s="144"/>
      <c r="I16" s="145">
        <v>904051.8</v>
      </c>
    </row>
    <row r="17" spans="1:9" s="146" customFormat="1" ht="36.75" customHeight="1" x14ac:dyDescent="0.2">
      <c r="A17" s="151" t="s">
        <v>104</v>
      </c>
      <c r="B17" s="152" t="s">
        <v>105</v>
      </c>
      <c r="C17" s="151" t="s">
        <v>40</v>
      </c>
      <c r="D17" s="151" t="s">
        <v>106</v>
      </c>
      <c r="E17" s="153" t="s">
        <v>42</v>
      </c>
      <c r="F17" s="168">
        <v>96</v>
      </c>
      <c r="G17" s="154">
        <v>6720.96</v>
      </c>
      <c r="H17" s="154">
        <v>9000.0300000000007</v>
      </c>
      <c r="I17" s="154">
        <v>864002.88</v>
      </c>
    </row>
    <row r="18" spans="1:9" s="146" customFormat="1" ht="36.75" customHeight="1" x14ac:dyDescent="0.2">
      <c r="A18" s="151" t="s">
        <v>107</v>
      </c>
      <c r="B18" s="152" t="s">
        <v>108</v>
      </c>
      <c r="C18" s="151" t="s">
        <v>40</v>
      </c>
      <c r="D18" s="151" t="s">
        <v>109</v>
      </c>
      <c r="E18" s="153" t="s">
        <v>42</v>
      </c>
      <c r="F18" s="168">
        <v>12</v>
      </c>
      <c r="G18" s="154">
        <v>2492.2800000000002</v>
      </c>
      <c r="H18" s="154">
        <v>3337.41</v>
      </c>
      <c r="I18" s="154">
        <v>40048.92</v>
      </c>
    </row>
    <row r="19" spans="1:9" s="146" customFormat="1" ht="36.75" customHeight="1" x14ac:dyDescent="0.2">
      <c r="A19" s="143" t="s">
        <v>39</v>
      </c>
      <c r="B19" s="143"/>
      <c r="C19" s="143"/>
      <c r="D19" s="143" t="s">
        <v>56</v>
      </c>
      <c r="E19" s="143"/>
      <c r="F19" s="166"/>
      <c r="G19" s="144"/>
      <c r="H19" s="144"/>
      <c r="I19" s="145">
        <v>201414.36</v>
      </c>
    </row>
    <row r="20" spans="1:9" s="146" customFormat="1" ht="36.75" customHeight="1" x14ac:dyDescent="0.2">
      <c r="A20" s="151" t="s">
        <v>110</v>
      </c>
      <c r="B20" s="152" t="s">
        <v>111</v>
      </c>
      <c r="C20" s="151" t="s">
        <v>40</v>
      </c>
      <c r="D20" s="151" t="s">
        <v>112</v>
      </c>
      <c r="E20" s="153" t="s">
        <v>42</v>
      </c>
      <c r="F20" s="168">
        <v>12</v>
      </c>
      <c r="G20" s="154">
        <v>5874.55</v>
      </c>
      <c r="H20" s="154">
        <v>7866.6</v>
      </c>
      <c r="I20" s="154">
        <v>94399.2</v>
      </c>
    </row>
    <row r="21" spans="1:9" s="146" customFormat="1" ht="36.75" customHeight="1" x14ac:dyDescent="0.2">
      <c r="A21" s="151" t="s">
        <v>113</v>
      </c>
      <c r="B21" s="152" t="s">
        <v>114</v>
      </c>
      <c r="C21" s="151" t="s">
        <v>40</v>
      </c>
      <c r="D21" s="151" t="s">
        <v>115</v>
      </c>
      <c r="E21" s="153" t="s">
        <v>42</v>
      </c>
      <c r="F21" s="168">
        <v>12</v>
      </c>
      <c r="G21" s="154">
        <v>6603.54</v>
      </c>
      <c r="H21" s="154">
        <v>8842.7999999999993</v>
      </c>
      <c r="I21" s="154">
        <v>106113.60000000001</v>
      </c>
    </row>
    <row r="22" spans="1:9" s="146" customFormat="1" ht="36.75" customHeight="1" x14ac:dyDescent="0.2">
      <c r="A22" s="151" t="s">
        <v>139</v>
      </c>
      <c r="B22" s="152" t="s">
        <v>116</v>
      </c>
      <c r="C22" s="151" t="s">
        <v>40</v>
      </c>
      <c r="D22" s="151" t="s">
        <v>117</v>
      </c>
      <c r="E22" s="153" t="s">
        <v>42</v>
      </c>
      <c r="F22" s="168">
        <v>12</v>
      </c>
      <c r="G22" s="154">
        <v>56.11</v>
      </c>
      <c r="H22" s="154">
        <v>75.13</v>
      </c>
      <c r="I22" s="154">
        <v>901.56</v>
      </c>
    </row>
    <row r="23" spans="1:9" s="146" customFormat="1" ht="36.75" customHeight="1" x14ac:dyDescent="0.2">
      <c r="A23" s="155"/>
      <c r="B23" s="155"/>
      <c r="C23" s="155"/>
      <c r="D23" s="155"/>
      <c r="E23" s="155"/>
      <c r="F23" s="155"/>
      <c r="G23" s="155"/>
      <c r="H23" s="155"/>
      <c r="I23" s="155"/>
    </row>
    <row r="24" spans="1:9" s="146" customFormat="1" ht="27" customHeight="1" x14ac:dyDescent="0.2">
      <c r="A24" s="226"/>
      <c r="B24" s="226"/>
      <c r="C24" s="226"/>
      <c r="D24" s="156"/>
      <c r="E24" s="1"/>
      <c r="F24" s="60"/>
      <c r="G24" s="1"/>
      <c r="H24" s="157" t="s">
        <v>121</v>
      </c>
      <c r="I24" s="158">
        <v>982821.24</v>
      </c>
    </row>
    <row r="25" spans="1:9" s="146" customFormat="1" ht="27" customHeight="1" x14ac:dyDescent="0.2">
      <c r="A25" s="226"/>
      <c r="B25" s="226"/>
      <c r="C25" s="226"/>
      <c r="D25" s="156"/>
      <c r="E25" s="1"/>
      <c r="F25" s="60"/>
      <c r="G25" s="1"/>
      <c r="H25" s="157" t="s">
        <v>122</v>
      </c>
      <c r="I25" s="158">
        <v>333273.59999999998</v>
      </c>
    </row>
    <row r="26" spans="1:9" s="146" customFormat="1" ht="27" customHeight="1" x14ac:dyDescent="0.2">
      <c r="A26" s="226"/>
      <c r="B26" s="226"/>
      <c r="C26" s="226"/>
      <c r="D26" s="156"/>
      <c r="E26" s="1"/>
      <c r="F26" s="60"/>
      <c r="G26" s="1"/>
      <c r="H26" s="157" t="s">
        <v>41</v>
      </c>
      <c r="I26" s="158">
        <v>1316094.8400000001</v>
      </c>
    </row>
    <row r="27" spans="1:9" s="146" customFormat="1" ht="15.75" x14ac:dyDescent="0.2">
      <c r="A27" s="159"/>
      <c r="B27" s="156"/>
      <c r="C27" s="160"/>
      <c r="D27" s="1"/>
      <c r="E27" s="1"/>
      <c r="F27" s="60"/>
      <c r="G27" s="1"/>
      <c r="H27" s="1"/>
      <c r="I27" s="161"/>
    </row>
    <row r="28" spans="1:9" s="53" customFormat="1" x14ac:dyDescent="0.2">
      <c r="A28" s="162"/>
      <c r="B28" s="163"/>
      <c r="C28" s="63"/>
      <c r="D28" s="81"/>
      <c r="E28" s="15"/>
      <c r="F28" s="63"/>
      <c r="G28" s="164"/>
      <c r="H28" s="164"/>
      <c r="I28" s="165"/>
    </row>
    <row r="29" spans="1:9" s="53" customFormat="1" x14ac:dyDescent="0.2">
      <c r="A29" s="162"/>
      <c r="B29" s="163"/>
      <c r="C29" s="63"/>
      <c r="D29" s="81"/>
      <c r="E29" s="15"/>
      <c r="F29" s="63"/>
      <c r="G29" s="15"/>
      <c r="H29" s="15"/>
      <c r="I29" s="165"/>
    </row>
    <row r="30" spans="1:9" x14ac:dyDescent="0.2">
      <c r="C30" s="225" t="str">
        <f>[1]DADOS!C8</f>
        <v>Eng.ª Civil Flávia Cristina Barbosa</v>
      </c>
      <c r="D30" s="225"/>
      <c r="E30" s="225"/>
      <c r="F30" s="58"/>
      <c r="G30" s="58"/>
      <c r="H30" s="58"/>
      <c r="I30" s="84"/>
    </row>
    <row r="31" spans="1:9" x14ac:dyDescent="0.2">
      <c r="C31" s="221" t="str">
        <f>"CREA: "&amp;[1]DADOS!C9</f>
        <v>CREA: MG- 187.842/D</v>
      </c>
      <c r="D31" s="221"/>
      <c r="E31" s="221"/>
      <c r="F31" s="91"/>
      <c r="G31" s="91"/>
      <c r="H31" s="91"/>
      <c r="I31" s="84"/>
    </row>
  </sheetData>
  <mergeCells count="12">
    <mergeCell ref="E4:G5"/>
    <mergeCell ref="A1:G2"/>
    <mergeCell ref="H4:I4"/>
    <mergeCell ref="D4:D5"/>
    <mergeCell ref="C31:E31"/>
    <mergeCell ref="A7:I7"/>
    <mergeCell ref="A8:I8"/>
    <mergeCell ref="C30:E30"/>
    <mergeCell ref="A6:I6"/>
    <mergeCell ref="A24:C24"/>
    <mergeCell ref="A25:C25"/>
    <mergeCell ref="A26:C2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0" fitToWidth="0" orientation="landscape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854B-2F8D-4A33-8555-B930B968D08C}">
  <sheetPr>
    <pageSetUpPr fitToPage="1"/>
  </sheetPr>
  <dimension ref="A1:J29"/>
  <sheetViews>
    <sheetView view="pageBreakPreview" zoomScale="70" zoomScaleNormal="55" zoomScaleSheetLayoutView="70" workbookViewId="0">
      <selection activeCell="H20" sqref="H20:H22"/>
    </sheetView>
  </sheetViews>
  <sheetFormatPr defaultColWidth="9" defaultRowHeight="15" x14ac:dyDescent="0.2"/>
  <cols>
    <col min="1" max="1" width="15.5" style="30" customWidth="1"/>
    <col min="2" max="2" width="15.625" style="2" customWidth="1"/>
    <col min="3" max="3" width="46.875" style="60" customWidth="1"/>
    <col min="4" max="4" width="17.625" style="60" customWidth="1"/>
    <col min="5" max="5" width="14.625" style="61" customWidth="1"/>
    <col min="6" max="6" width="12.75" style="61" customWidth="1"/>
    <col min="7" max="7" width="16.25" style="1" customWidth="1"/>
    <col min="8" max="8" width="18" style="1" customWidth="1"/>
    <col min="9" max="9" width="19.25" style="1" customWidth="1"/>
    <col min="10" max="10" width="21.375" style="1" customWidth="1"/>
    <col min="11" max="16384" width="9" style="1"/>
  </cols>
  <sheetData>
    <row r="1" spans="1:10" s="15" customFormat="1" ht="21.75" customHeight="1" thickBot="1" x14ac:dyDescent="0.25">
      <c r="A1" s="229" t="s">
        <v>52</v>
      </c>
      <c r="B1" s="215"/>
      <c r="C1" s="215"/>
      <c r="D1" s="215"/>
      <c r="E1" s="215"/>
      <c r="F1" s="215"/>
      <c r="G1" s="215"/>
      <c r="H1" s="216"/>
      <c r="I1" s="46" t="s">
        <v>1</v>
      </c>
      <c r="J1" s="68" t="str">
        <f>'MEMORIA DE CALCULO SEM CHI'!H1</f>
        <v>R01</v>
      </c>
    </row>
    <row r="2" spans="1:10" s="15" customFormat="1" ht="18.75" thickBot="1" x14ac:dyDescent="0.25">
      <c r="A2" s="212"/>
      <c r="B2" s="213"/>
      <c r="C2" s="213"/>
      <c r="D2" s="213"/>
      <c r="E2" s="213"/>
      <c r="F2" s="213"/>
      <c r="G2" s="213"/>
      <c r="H2" s="214"/>
      <c r="I2" s="48" t="s">
        <v>6</v>
      </c>
      <c r="J2" s="69">
        <f>'MEMORIA DE CALCULO SEM CHI'!H2</f>
        <v>45600</v>
      </c>
    </row>
    <row r="3" spans="1:10" s="15" customFormat="1" ht="20.25" customHeight="1" x14ac:dyDescent="0.2">
      <c r="A3" s="118" t="s">
        <v>7</v>
      </c>
      <c r="B3" s="119"/>
      <c r="C3" s="232" t="s">
        <v>8</v>
      </c>
      <c r="D3" s="233"/>
      <c r="E3" s="233"/>
      <c r="F3" s="234"/>
      <c r="G3" s="49" t="s">
        <v>5</v>
      </c>
      <c r="H3" s="120"/>
      <c r="I3" s="49" t="s">
        <v>27</v>
      </c>
      <c r="J3" s="70"/>
    </row>
    <row r="4" spans="1:10" s="15" customFormat="1" ht="72.75" customHeight="1" thickBot="1" x14ac:dyDescent="0.25">
      <c r="A4" s="121"/>
      <c r="B4" s="122"/>
      <c r="C4" s="235" t="str">
        <f>'MEMORIA DE CALCULO SEM CHI'!C4</f>
        <v>PRESTAÇÃO DE SERVIÇOS PARA O CEMITÉRIO MUNICIPAL DE POUSO ALEGRE-MG</v>
      </c>
      <c r="D4" s="236"/>
      <c r="E4" s="236"/>
      <c r="F4" s="237"/>
      <c r="G4" s="121"/>
      <c r="H4" s="123"/>
      <c r="I4" s="230" t="str">
        <f>DADOS!C7</f>
        <v>SINAPI - 09/2024 - Minas Gerais
SICRO3 - 07/2024 - Minas Gerais
SETOP - 07/2024 - Minas Gerais
SUDECAP - 07/2024 - Minas Gerais</v>
      </c>
      <c r="J4" s="231"/>
    </row>
    <row r="5" spans="1:10" s="15" customFormat="1" ht="22.5" customHeight="1" thickBot="1" x14ac:dyDescent="0.25">
      <c r="A5" s="124"/>
      <c r="B5" s="125"/>
      <c r="C5" s="238"/>
      <c r="D5" s="239"/>
      <c r="E5" s="239"/>
      <c r="F5" s="240"/>
      <c r="G5" s="124"/>
      <c r="H5" s="126"/>
      <c r="I5" s="51" t="s">
        <v>9</v>
      </c>
      <c r="J5" s="71">
        <f>DADOS!C5</f>
        <v>0.33910000000000001</v>
      </c>
    </row>
    <row r="6" spans="1:10" s="53" customFormat="1" ht="7.9" customHeight="1" x14ac:dyDescent="0.2">
      <c r="A6" s="223"/>
      <c r="B6" s="224"/>
      <c r="C6" s="224"/>
      <c r="D6" s="224"/>
      <c r="E6" s="224"/>
      <c r="F6" s="224"/>
      <c r="G6" s="224"/>
      <c r="H6" s="224"/>
    </row>
    <row r="7" spans="1:10" s="15" customFormat="1" ht="27.6" customHeight="1" x14ac:dyDescent="0.2">
      <c r="A7" s="241" t="str">
        <f>A1&amp;" DE PROJETO EXECUTIVO - "&amp;C4</f>
        <v>CURVA ABC DE 1 À 12 MESES DE PROJETO EXECUTIVO - PRESTAÇÃO DE SERVIÇOS PARA O CEMITÉRIO MUNICIPAL DE POUSO ALEGRE-MG</v>
      </c>
      <c r="B7" s="241"/>
      <c r="C7" s="241"/>
      <c r="D7" s="241"/>
      <c r="E7" s="241"/>
      <c r="F7" s="241"/>
      <c r="G7" s="241"/>
      <c r="H7" s="241"/>
      <c r="I7" s="241"/>
      <c r="J7" s="241"/>
    </row>
    <row r="8" spans="1:10" s="53" customFormat="1" ht="7.9" customHeight="1" thickBot="1" x14ac:dyDescent="0.25">
      <c r="A8" s="223"/>
      <c r="B8" s="224"/>
      <c r="C8" s="224"/>
      <c r="D8" s="224"/>
      <c r="E8" s="224"/>
      <c r="F8" s="224"/>
      <c r="G8" s="224"/>
      <c r="H8" s="224"/>
    </row>
    <row r="9" spans="1:10" s="53" customFormat="1" ht="36.75" thickBot="1" x14ac:dyDescent="0.25">
      <c r="A9" s="54" t="s">
        <v>29</v>
      </c>
      <c r="B9" s="55" t="s">
        <v>30</v>
      </c>
      <c r="C9" s="55" t="s">
        <v>31</v>
      </c>
      <c r="D9" s="56" t="s">
        <v>127</v>
      </c>
      <c r="E9" s="57" t="s">
        <v>118</v>
      </c>
      <c r="F9" s="57" t="s">
        <v>119</v>
      </c>
      <c r="G9" s="57" t="s">
        <v>128</v>
      </c>
      <c r="H9" s="57" t="s">
        <v>0</v>
      </c>
      <c r="I9" s="57" t="s">
        <v>129</v>
      </c>
      <c r="J9" s="57" t="s">
        <v>130</v>
      </c>
    </row>
    <row r="10" spans="1:10" customFormat="1" ht="26.1" customHeight="1" x14ac:dyDescent="0.2">
      <c r="A10" s="176" t="s">
        <v>105</v>
      </c>
      <c r="B10" s="177" t="s">
        <v>40</v>
      </c>
      <c r="C10" s="177" t="s">
        <v>106</v>
      </c>
      <c r="D10" s="177" t="s">
        <v>123</v>
      </c>
      <c r="E10" s="178" t="s">
        <v>42</v>
      </c>
      <c r="F10" s="176" t="s">
        <v>140</v>
      </c>
      <c r="G10" s="176" t="s">
        <v>141</v>
      </c>
      <c r="H10" s="176" t="s">
        <v>142</v>
      </c>
      <c r="I10" s="176" t="s">
        <v>143</v>
      </c>
      <c r="J10" s="176" t="s">
        <v>143</v>
      </c>
    </row>
    <row r="11" spans="1:10" customFormat="1" ht="24" customHeight="1" x14ac:dyDescent="0.2">
      <c r="A11" s="176" t="s">
        <v>114</v>
      </c>
      <c r="B11" s="177" t="s">
        <v>40</v>
      </c>
      <c r="C11" s="177" t="s">
        <v>115</v>
      </c>
      <c r="D11" s="177" t="s">
        <v>123</v>
      </c>
      <c r="E11" s="178" t="s">
        <v>42</v>
      </c>
      <c r="F11" s="176" t="s">
        <v>144</v>
      </c>
      <c r="G11" s="176" t="s">
        <v>145</v>
      </c>
      <c r="H11" s="176" t="s">
        <v>146</v>
      </c>
      <c r="I11" s="176" t="s">
        <v>147</v>
      </c>
      <c r="J11" s="176" t="s">
        <v>148</v>
      </c>
    </row>
    <row r="12" spans="1:10" customFormat="1" ht="26.1" customHeight="1" x14ac:dyDescent="0.2">
      <c r="A12" s="176" t="s">
        <v>99</v>
      </c>
      <c r="B12" s="177" t="s">
        <v>40</v>
      </c>
      <c r="C12" s="177" t="s">
        <v>100</v>
      </c>
      <c r="D12" s="177" t="s">
        <v>123</v>
      </c>
      <c r="E12" s="178" t="s">
        <v>42</v>
      </c>
      <c r="F12" s="176" t="s">
        <v>144</v>
      </c>
      <c r="G12" s="176" t="s">
        <v>149</v>
      </c>
      <c r="H12" s="176" t="s">
        <v>150</v>
      </c>
      <c r="I12" s="176" t="s">
        <v>151</v>
      </c>
      <c r="J12" s="176" t="s">
        <v>152</v>
      </c>
    </row>
    <row r="13" spans="1:10" customFormat="1" ht="24" customHeight="1" x14ac:dyDescent="0.2">
      <c r="A13" s="176" t="s">
        <v>111</v>
      </c>
      <c r="B13" s="177" t="s">
        <v>40</v>
      </c>
      <c r="C13" s="177" t="s">
        <v>112</v>
      </c>
      <c r="D13" s="177" t="s">
        <v>123</v>
      </c>
      <c r="E13" s="178" t="s">
        <v>42</v>
      </c>
      <c r="F13" s="176" t="s">
        <v>144</v>
      </c>
      <c r="G13" s="176" t="s">
        <v>153</v>
      </c>
      <c r="H13" s="176" t="s">
        <v>154</v>
      </c>
      <c r="I13" s="176" t="s">
        <v>155</v>
      </c>
      <c r="J13" s="176" t="s">
        <v>156</v>
      </c>
    </row>
    <row r="14" spans="1:10" customFormat="1" ht="26.1" customHeight="1" x14ac:dyDescent="0.2">
      <c r="A14" s="179" t="s">
        <v>96</v>
      </c>
      <c r="B14" s="180" t="s">
        <v>94</v>
      </c>
      <c r="C14" s="180" t="s">
        <v>97</v>
      </c>
      <c r="D14" s="180" t="s">
        <v>124</v>
      </c>
      <c r="E14" s="181" t="s">
        <v>35</v>
      </c>
      <c r="F14" s="179" t="s">
        <v>144</v>
      </c>
      <c r="G14" s="179" t="s">
        <v>157</v>
      </c>
      <c r="H14" s="179" t="s">
        <v>158</v>
      </c>
      <c r="I14" s="179" t="s">
        <v>159</v>
      </c>
      <c r="J14" s="179" t="s">
        <v>160</v>
      </c>
    </row>
    <row r="15" spans="1:10" customFormat="1" ht="26.1" customHeight="1" x14ac:dyDescent="0.2">
      <c r="A15" s="179" t="s">
        <v>93</v>
      </c>
      <c r="B15" s="180" t="s">
        <v>94</v>
      </c>
      <c r="C15" s="180" t="s">
        <v>95</v>
      </c>
      <c r="D15" s="180" t="s">
        <v>124</v>
      </c>
      <c r="E15" s="181" t="s">
        <v>35</v>
      </c>
      <c r="F15" s="179" t="s">
        <v>144</v>
      </c>
      <c r="G15" s="179" t="s">
        <v>161</v>
      </c>
      <c r="H15" s="179" t="s">
        <v>162</v>
      </c>
      <c r="I15" s="179" t="s">
        <v>163</v>
      </c>
      <c r="J15" s="179" t="s">
        <v>164</v>
      </c>
    </row>
    <row r="16" spans="1:10" customFormat="1" ht="26.1" customHeight="1" x14ac:dyDescent="0.2">
      <c r="A16" s="176" t="s">
        <v>108</v>
      </c>
      <c r="B16" s="177" t="s">
        <v>40</v>
      </c>
      <c r="C16" s="177" t="s">
        <v>109</v>
      </c>
      <c r="D16" s="177" t="s">
        <v>125</v>
      </c>
      <c r="E16" s="178" t="s">
        <v>42</v>
      </c>
      <c r="F16" s="176" t="s">
        <v>144</v>
      </c>
      <c r="G16" s="176" t="s">
        <v>165</v>
      </c>
      <c r="H16" s="176" t="s">
        <v>166</v>
      </c>
      <c r="I16" s="176" t="s">
        <v>167</v>
      </c>
      <c r="J16" s="176" t="s">
        <v>168</v>
      </c>
    </row>
    <row r="17" spans="1:10" customFormat="1" ht="26.1" customHeight="1" x14ac:dyDescent="0.2">
      <c r="A17" s="176" t="s">
        <v>102</v>
      </c>
      <c r="B17" s="177" t="s">
        <v>40</v>
      </c>
      <c r="C17" s="177" t="s">
        <v>103</v>
      </c>
      <c r="D17" s="177" t="s">
        <v>125</v>
      </c>
      <c r="E17" s="178" t="s">
        <v>42</v>
      </c>
      <c r="F17" s="176" t="s">
        <v>144</v>
      </c>
      <c r="G17" s="176" t="s">
        <v>169</v>
      </c>
      <c r="H17" s="176" t="s">
        <v>170</v>
      </c>
      <c r="I17" s="176" t="s">
        <v>171</v>
      </c>
      <c r="J17" s="176" t="s">
        <v>172</v>
      </c>
    </row>
    <row r="18" spans="1:10" customFormat="1" ht="24" customHeight="1" x14ac:dyDescent="0.2">
      <c r="A18" s="176" t="s">
        <v>116</v>
      </c>
      <c r="B18" s="177" t="s">
        <v>40</v>
      </c>
      <c r="C18" s="177" t="s">
        <v>117</v>
      </c>
      <c r="D18" s="177" t="s">
        <v>125</v>
      </c>
      <c r="E18" s="178" t="s">
        <v>42</v>
      </c>
      <c r="F18" s="176" t="s">
        <v>144</v>
      </c>
      <c r="G18" s="176" t="s">
        <v>173</v>
      </c>
      <c r="H18" s="176" t="s">
        <v>174</v>
      </c>
      <c r="I18" s="176" t="s">
        <v>175</v>
      </c>
      <c r="J18" s="176" t="s">
        <v>126</v>
      </c>
    </row>
    <row r="19" spans="1:10" s="127" customFormat="1" ht="14.25" x14ac:dyDescent="0.2">
      <c r="A19" s="73"/>
      <c r="B19" s="73"/>
      <c r="C19" s="73"/>
      <c r="D19" s="73"/>
      <c r="E19" s="73"/>
      <c r="F19" s="73"/>
      <c r="G19" s="73"/>
      <c r="H19" s="73"/>
      <c r="I19" s="73"/>
      <c r="J19" s="73"/>
    </row>
    <row r="20" spans="1:10" s="127" customFormat="1" ht="24.75" customHeight="1" x14ac:dyDescent="0.2">
      <c r="A20" s="128"/>
      <c r="B20" s="128"/>
      <c r="C20" s="128"/>
      <c r="D20" s="129"/>
      <c r="E20" s="130"/>
      <c r="F20" s="1"/>
      <c r="G20" s="157" t="s">
        <v>121</v>
      </c>
      <c r="H20" s="158">
        <v>982821.24</v>
      </c>
      <c r="I20" s="138"/>
      <c r="J20" s="128"/>
    </row>
    <row r="21" spans="1:10" s="127" customFormat="1" ht="24.75" customHeight="1" x14ac:dyDescent="0.2">
      <c r="A21" s="128"/>
      <c r="B21" s="128"/>
      <c r="C21" s="128"/>
      <c r="D21" s="129"/>
      <c r="E21" s="130"/>
      <c r="F21" s="1"/>
      <c r="G21" s="157" t="s">
        <v>122</v>
      </c>
      <c r="H21" s="158">
        <v>333273.59999999998</v>
      </c>
      <c r="I21" s="138"/>
      <c r="J21" s="128"/>
    </row>
    <row r="22" spans="1:10" s="127" customFormat="1" ht="24.75" customHeight="1" x14ac:dyDescent="0.2">
      <c r="A22" s="128"/>
      <c r="B22" s="128"/>
      <c r="C22" s="128"/>
      <c r="D22" s="132"/>
      <c r="E22" s="128"/>
      <c r="F22" s="1"/>
      <c r="G22" s="157" t="s">
        <v>41</v>
      </c>
      <c r="H22" s="158">
        <v>1316094.8400000001</v>
      </c>
      <c r="I22" s="138"/>
      <c r="J22" s="128"/>
    </row>
    <row r="23" spans="1:10" s="127" customFormat="1" x14ac:dyDescent="0.2">
      <c r="A23" s="128"/>
      <c r="B23" s="128"/>
      <c r="C23" s="128"/>
      <c r="D23" s="132"/>
      <c r="E23" s="128"/>
      <c r="F23" s="61"/>
      <c r="G23" s="128"/>
      <c r="H23" s="131"/>
      <c r="I23" s="128"/>
      <c r="J23" s="128"/>
    </row>
    <row r="24" spans="1:10" s="127" customFormat="1" x14ac:dyDescent="0.2">
      <c r="A24" s="128"/>
      <c r="B24" s="128"/>
      <c r="C24" s="128"/>
      <c r="D24" s="132"/>
      <c r="E24" s="128"/>
      <c r="F24" s="61"/>
      <c r="G24" s="128"/>
      <c r="H24" s="131"/>
      <c r="I24" s="128"/>
      <c r="J24" s="128"/>
    </row>
    <row r="25" spans="1:10" s="66" customFormat="1" ht="15.75" x14ac:dyDescent="0.2">
      <c r="A25" s="133"/>
      <c r="B25" s="134"/>
      <c r="C25" s="135"/>
      <c r="D25" s="135"/>
      <c r="E25" s="136"/>
      <c r="F25" s="136"/>
      <c r="G25" s="137"/>
      <c r="H25" s="137"/>
      <c r="I25" s="128"/>
      <c r="J25" s="128"/>
    </row>
    <row r="26" spans="1:10" s="127" customFormat="1" ht="15.75" x14ac:dyDescent="0.2">
      <c r="A26" s="133"/>
      <c r="B26" s="134"/>
      <c r="C26" s="135"/>
      <c r="D26" s="135"/>
      <c r="E26" s="138"/>
      <c r="F26" s="138"/>
      <c r="G26" s="137"/>
      <c r="H26" s="137"/>
      <c r="I26" s="128"/>
      <c r="J26" s="128"/>
    </row>
    <row r="27" spans="1:10" s="127" customFormat="1" ht="15.75" x14ac:dyDescent="0.2">
      <c r="A27" s="133"/>
      <c r="B27" s="134"/>
      <c r="C27" s="135"/>
      <c r="D27" s="135"/>
      <c r="E27" s="138"/>
      <c r="F27" s="138"/>
      <c r="G27" s="138"/>
      <c r="H27" s="139"/>
      <c r="I27" s="128"/>
      <c r="J27" s="128"/>
    </row>
    <row r="28" spans="1:10" ht="15.75" x14ac:dyDescent="0.2">
      <c r="B28" s="1"/>
      <c r="C28" s="1"/>
      <c r="D28" s="227" t="str">
        <f>[1]DADOS!C8</f>
        <v>Eng.ª Civil Flávia Cristina Barbosa</v>
      </c>
      <c r="E28" s="227"/>
      <c r="F28" s="227"/>
      <c r="G28" s="227"/>
      <c r="H28" s="3"/>
      <c r="I28" s="128"/>
      <c r="J28" s="128"/>
    </row>
    <row r="29" spans="1:10" ht="15.75" x14ac:dyDescent="0.2">
      <c r="B29" s="1"/>
      <c r="C29" s="1"/>
      <c r="D29" s="228" t="str">
        <f>"CREA: "&amp;[1]DADOS!C9</f>
        <v>CREA: MG- 187.842/D</v>
      </c>
      <c r="E29" s="228"/>
      <c r="F29" s="228"/>
      <c r="G29" s="228"/>
      <c r="H29" s="3"/>
    </row>
  </sheetData>
  <sortState ref="A10:I18">
    <sortCondition ref="F9"/>
  </sortState>
  <mergeCells count="9">
    <mergeCell ref="D28:G28"/>
    <mergeCell ref="D29:G29"/>
    <mergeCell ref="A1:H2"/>
    <mergeCell ref="I4:J4"/>
    <mergeCell ref="A6:H6"/>
    <mergeCell ref="A8:H8"/>
    <mergeCell ref="C3:F3"/>
    <mergeCell ref="C4:F5"/>
    <mergeCell ref="A7:J7"/>
  </mergeCells>
  <pageMargins left="0.51181102362204722" right="0.51181102362204722" top="0.78740157480314965" bottom="0.78740157480314965" header="0.31496062992125984" footer="0.31496062992125984"/>
  <pageSetup paperSize="9" scale="63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ED81-FBBF-476D-98E5-494BB9D6BD69}">
  <sheetPr>
    <pageSetUpPr fitToPage="1"/>
  </sheetPr>
  <dimension ref="A1:P29"/>
  <sheetViews>
    <sheetView tabSelected="1" view="pageBreakPreview" zoomScale="55" zoomScaleNormal="55" zoomScaleSheetLayoutView="55" workbookViewId="0">
      <selection activeCell="I16" sqref="I16"/>
    </sheetView>
  </sheetViews>
  <sheetFormatPr defaultColWidth="9" defaultRowHeight="18" x14ac:dyDescent="0.2"/>
  <cols>
    <col min="1" max="1" width="13" style="82" customWidth="1"/>
    <col min="2" max="2" width="41.75" style="83" customWidth="1"/>
    <col min="3" max="3" width="17" style="63" customWidth="1"/>
    <col min="4" max="4" width="19" style="63" bestFit="1" customWidth="1"/>
    <col min="5" max="6" width="19.5" style="63" bestFit="1" customWidth="1"/>
    <col min="7" max="8" width="19.875" style="63" bestFit="1" customWidth="1"/>
    <col min="9" max="9" width="19.5" style="63" bestFit="1" customWidth="1"/>
    <col min="10" max="10" width="19.875" style="63" bestFit="1" customWidth="1"/>
    <col min="11" max="11" width="21.75" style="63" bestFit="1" customWidth="1"/>
    <col min="12" max="12" width="20.75" style="81" bestFit="1" customWidth="1"/>
    <col min="13" max="13" width="21.25" style="81" bestFit="1" customWidth="1"/>
    <col min="14" max="14" width="21.25" style="15" bestFit="1" customWidth="1"/>
    <col min="15" max="15" width="21.75" style="15" bestFit="1" customWidth="1"/>
    <col min="16" max="16" width="22.875" style="15" bestFit="1" customWidth="1"/>
    <col min="17" max="17" width="9" style="15"/>
    <col min="18" max="18" width="22.875" style="15" bestFit="1" customWidth="1"/>
    <col min="19" max="16384" width="9" style="15"/>
  </cols>
  <sheetData>
    <row r="1" spans="1:16" ht="21.75" customHeight="1" thickBot="1" x14ac:dyDescent="0.25">
      <c r="A1" s="229" t="s">
        <v>131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88"/>
      <c r="N1" s="46" t="s">
        <v>1</v>
      </c>
      <c r="O1" s="68" t="str">
        <f>'MEMORIA DE CALCULO SEM CHI'!H1</f>
        <v>R01</v>
      </c>
    </row>
    <row r="2" spans="1:16" ht="18.75" thickBot="1" x14ac:dyDescent="0.25">
      <c r="A2" s="212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89"/>
      <c r="N2" s="48" t="s">
        <v>6</v>
      </c>
      <c r="O2" s="69">
        <f>'MEMORIA DE CALCULO SEM CHI'!H2</f>
        <v>45600</v>
      </c>
    </row>
    <row r="3" spans="1:16" ht="20.25" customHeight="1" x14ac:dyDescent="0.2">
      <c r="A3" s="117" t="s">
        <v>7</v>
      </c>
      <c r="B3" s="103"/>
      <c r="C3" s="232" t="s">
        <v>8</v>
      </c>
      <c r="D3" s="233"/>
      <c r="E3" s="233"/>
      <c r="F3" s="233"/>
      <c r="G3" s="233"/>
      <c r="H3" s="233"/>
      <c r="I3" s="234"/>
      <c r="J3" s="97" t="s">
        <v>5</v>
      </c>
      <c r="K3" s="98"/>
      <c r="L3" s="98"/>
      <c r="M3" s="85"/>
      <c r="N3" s="49" t="s">
        <v>27</v>
      </c>
      <c r="O3" s="70"/>
    </row>
    <row r="4" spans="1:16" ht="84.75" customHeight="1" thickBot="1" x14ac:dyDescent="0.25">
      <c r="A4" s="169"/>
      <c r="B4" s="103"/>
      <c r="C4" s="235" t="str">
        <f>'MEMORIA DE CALCULO SEM CHI'!C4</f>
        <v>PRESTAÇÃO DE SERVIÇOS PARA O CEMITÉRIO MUNICIPAL DE POUSO ALEGRE-MG</v>
      </c>
      <c r="D4" s="236"/>
      <c r="E4" s="236"/>
      <c r="F4" s="236"/>
      <c r="G4" s="236"/>
      <c r="H4" s="236"/>
      <c r="I4" s="237"/>
      <c r="J4" s="99"/>
      <c r="K4" s="100"/>
      <c r="L4" s="100"/>
      <c r="M4" s="86"/>
      <c r="N4" s="217" t="str">
        <f>DADOS!C7</f>
        <v>SINAPI - 09/2024 - Minas Gerais
SICRO3 - 07/2024 - Minas Gerais
SETOP - 07/2024 - Minas Gerais
SUDECAP - 07/2024 - Minas Gerais</v>
      </c>
      <c r="O4" s="243"/>
    </row>
    <row r="5" spans="1:16" ht="22.5" customHeight="1" thickBot="1" x14ac:dyDescent="0.25">
      <c r="A5" s="170"/>
      <c r="B5" s="104"/>
      <c r="C5" s="238"/>
      <c r="D5" s="239"/>
      <c r="E5" s="239"/>
      <c r="F5" s="239"/>
      <c r="G5" s="239"/>
      <c r="H5" s="239"/>
      <c r="I5" s="240"/>
      <c r="J5" s="101"/>
      <c r="K5" s="102"/>
      <c r="L5" s="102"/>
      <c r="M5" s="87"/>
      <c r="N5" s="51" t="s">
        <v>9</v>
      </c>
      <c r="O5" s="71">
        <f>DADOS!C5</f>
        <v>0.33910000000000001</v>
      </c>
    </row>
    <row r="6" spans="1:16" s="53" customFormat="1" ht="7.9" customHeight="1" thickBot="1" x14ac:dyDescent="0.25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</row>
    <row r="7" spans="1:16" ht="27.6" customHeight="1" thickBot="1" x14ac:dyDescent="0.25">
      <c r="A7" s="222" t="str">
        <f>A1&amp;" DE PROJETO EXECUTIVO - "&amp;C4</f>
        <v>CRONOGRAMA FÍSICO - FINANCEIRO PARA 12 MESES DE PROJETO EXECUTIVO - PRESTAÇÃO DE SERVIÇOS PARA O CEMITÉRIO MUNICIPAL DE POUSO ALEGRE-MG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</row>
    <row r="8" spans="1:16" s="53" customFormat="1" ht="7.9" customHeight="1" thickBot="1" x14ac:dyDescent="0.25">
      <c r="A8" s="223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</row>
    <row r="9" spans="1:16" s="53" customFormat="1" ht="46.5" customHeight="1" thickBot="1" x14ac:dyDescent="0.25">
      <c r="A9" s="54" t="s">
        <v>28</v>
      </c>
      <c r="B9" s="55" t="s">
        <v>31</v>
      </c>
      <c r="C9" s="55" t="s">
        <v>65</v>
      </c>
      <c r="D9" s="56" t="s">
        <v>66</v>
      </c>
      <c r="E9" s="96" t="s">
        <v>67</v>
      </c>
      <c r="F9" s="96" t="s">
        <v>68</v>
      </c>
      <c r="G9" s="96" t="s">
        <v>69</v>
      </c>
      <c r="H9" s="96" t="s">
        <v>70</v>
      </c>
      <c r="I9" s="96" t="s">
        <v>71</v>
      </c>
      <c r="J9" s="96" t="s">
        <v>72</v>
      </c>
      <c r="K9" s="96" t="s">
        <v>73</v>
      </c>
      <c r="L9" s="57" t="s">
        <v>74</v>
      </c>
      <c r="M9" s="57" t="s">
        <v>75</v>
      </c>
      <c r="N9" s="57" t="s">
        <v>76</v>
      </c>
      <c r="O9" s="57" t="s">
        <v>77</v>
      </c>
      <c r="P9" s="67"/>
    </row>
    <row r="10" spans="1:16" s="182" customFormat="1" ht="48" customHeight="1" thickBot="1" x14ac:dyDescent="0.25">
      <c r="A10" s="171" t="s">
        <v>33</v>
      </c>
      <c r="B10" s="183" t="s">
        <v>22</v>
      </c>
      <c r="C10" s="171" t="s">
        <v>137</v>
      </c>
      <c r="D10" s="172" t="s">
        <v>138</v>
      </c>
      <c r="E10" s="172" t="s">
        <v>138</v>
      </c>
      <c r="F10" s="172" t="s">
        <v>138</v>
      </c>
      <c r="G10" s="172" t="s">
        <v>138</v>
      </c>
      <c r="H10" s="172" t="s">
        <v>138</v>
      </c>
      <c r="I10" s="172" t="s">
        <v>138</v>
      </c>
      <c r="J10" s="172" t="s">
        <v>138</v>
      </c>
      <c r="K10" s="172" t="s">
        <v>138</v>
      </c>
      <c r="L10" s="172" t="s">
        <v>138</v>
      </c>
      <c r="M10" s="172" t="s">
        <v>138</v>
      </c>
      <c r="N10" s="172" t="s">
        <v>138</v>
      </c>
      <c r="O10" s="172" t="s">
        <v>138</v>
      </c>
    </row>
    <row r="11" spans="1:16" s="182" customFormat="1" ht="48" customHeight="1" thickTop="1" thickBot="1" x14ac:dyDescent="0.25">
      <c r="A11" s="171" t="s">
        <v>37</v>
      </c>
      <c r="B11" s="183" t="s">
        <v>54</v>
      </c>
      <c r="C11" s="171" t="s">
        <v>132</v>
      </c>
      <c r="D11" s="172" t="s">
        <v>133</v>
      </c>
      <c r="E11" s="172" t="s">
        <v>133</v>
      </c>
      <c r="F11" s="172" t="s">
        <v>133</v>
      </c>
      <c r="G11" s="172" t="s">
        <v>133</v>
      </c>
      <c r="H11" s="172" t="s">
        <v>133</v>
      </c>
      <c r="I11" s="172" t="s">
        <v>133</v>
      </c>
      <c r="J11" s="172" t="s">
        <v>133</v>
      </c>
      <c r="K11" s="172" t="s">
        <v>133</v>
      </c>
      <c r="L11" s="172" t="s">
        <v>133</v>
      </c>
      <c r="M11" s="172" t="s">
        <v>133</v>
      </c>
      <c r="N11" s="172" t="s">
        <v>133</v>
      </c>
      <c r="O11" s="172" t="s">
        <v>133</v>
      </c>
    </row>
    <row r="12" spans="1:16" s="182" customFormat="1" ht="48" customHeight="1" thickTop="1" thickBot="1" x14ac:dyDescent="0.25">
      <c r="A12" s="171" t="s">
        <v>38</v>
      </c>
      <c r="B12" s="183" t="s">
        <v>55</v>
      </c>
      <c r="C12" s="171" t="s">
        <v>134</v>
      </c>
      <c r="D12" s="172" t="s">
        <v>135</v>
      </c>
      <c r="E12" s="172" t="s">
        <v>135</v>
      </c>
      <c r="F12" s="172" t="s">
        <v>135</v>
      </c>
      <c r="G12" s="172" t="s">
        <v>135</v>
      </c>
      <c r="H12" s="172" t="s">
        <v>135</v>
      </c>
      <c r="I12" s="172" t="s">
        <v>135</v>
      </c>
      <c r="J12" s="172" t="s">
        <v>135</v>
      </c>
      <c r="K12" s="172" t="s">
        <v>135</v>
      </c>
      <c r="L12" s="172" t="s">
        <v>135</v>
      </c>
      <c r="M12" s="172" t="s">
        <v>135</v>
      </c>
      <c r="N12" s="172" t="s">
        <v>135</v>
      </c>
      <c r="O12" s="172" t="s">
        <v>135</v>
      </c>
    </row>
    <row r="13" spans="1:16" s="182" customFormat="1" ht="48" customHeight="1" thickTop="1" thickBot="1" x14ac:dyDescent="0.25">
      <c r="A13" s="171" t="s">
        <v>39</v>
      </c>
      <c r="B13" s="183" t="s">
        <v>56</v>
      </c>
      <c r="C13" s="171" t="s">
        <v>176</v>
      </c>
      <c r="D13" s="172" t="s">
        <v>177</v>
      </c>
      <c r="E13" s="172" t="s">
        <v>177</v>
      </c>
      <c r="F13" s="172" t="s">
        <v>177</v>
      </c>
      <c r="G13" s="172" t="s">
        <v>177</v>
      </c>
      <c r="H13" s="172" t="s">
        <v>177</v>
      </c>
      <c r="I13" s="172" t="s">
        <v>177</v>
      </c>
      <c r="J13" s="172" t="s">
        <v>177</v>
      </c>
      <c r="K13" s="172" t="s">
        <v>177</v>
      </c>
      <c r="L13" s="172" t="s">
        <v>177</v>
      </c>
      <c r="M13" s="172" t="s">
        <v>177</v>
      </c>
      <c r="N13" s="172" t="s">
        <v>177</v>
      </c>
      <c r="O13" s="172" t="s">
        <v>177</v>
      </c>
    </row>
    <row r="14" spans="1:16" s="182" customFormat="1" ht="25.5" customHeight="1" thickTop="1" x14ac:dyDescent="0.2">
      <c r="A14" s="242" t="s">
        <v>51</v>
      </c>
      <c r="B14" s="242"/>
      <c r="C14" s="173"/>
      <c r="D14" s="173" t="s">
        <v>78</v>
      </c>
      <c r="E14" s="173" t="s">
        <v>78</v>
      </c>
      <c r="F14" s="173" t="s">
        <v>78</v>
      </c>
      <c r="G14" s="173" t="s">
        <v>78</v>
      </c>
      <c r="H14" s="173" t="s">
        <v>78</v>
      </c>
      <c r="I14" s="173" t="s">
        <v>78</v>
      </c>
      <c r="J14" s="173" t="s">
        <v>78</v>
      </c>
      <c r="K14" s="173" t="s">
        <v>78</v>
      </c>
      <c r="L14" s="173" t="s">
        <v>78</v>
      </c>
      <c r="M14" s="173" t="s">
        <v>78</v>
      </c>
      <c r="N14" s="173" t="s">
        <v>78</v>
      </c>
      <c r="O14" s="173" t="s">
        <v>78</v>
      </c>
    </row>
    <row r="15" spans="1:16" s="182" customFormat="1" ht="25.5" customHeight="1" x14ac:dyDescent="0.2">
      <c r="A15" s="242" t="s">
        <v>79</v>
      </c>
      <c r="B15" s="242"/>
      <c r="C15" s="173"/>
      <c r="D15" s="174">
        <v>109674.57</v>
      </c>
      <c r="E15" s="174">
        <v>109674.57</v>
      </c>
      <c r="F15" s="174">
        <v>109674.57</v>
      </c>
      <c r="G15" s="174">
        <v>109674.57</v>
      </c>
      <c r="H15" s="174">
        <v>109674.57</v>
      </c>
      <c r="I15" s="174">
        <v>109674.57</v>
      </c>
      <c r="J15" s="174">
        <v>109674.57</v>
      </c>
      <c r="K15" s="174">
        <v>109674.57</v>
      </c>
      <c r="L15" s="174">
        <v>109674.57</v>
      </c>
      <c r="M15" s="174">
        <v>109674.57</v>
      </c>
      <c r="N15" s="174">
        <v>109674.57</v>
      </c>
      <c r="O15" s="174">
        <v>109674.57</v>
      </c>
    </row>
    <row r="16" spans="1:16" s="182" customFormat="1" ht="25.5" customHeight="1" x14ac:dyDescent="0.2">
      <c r="A16" s="242" t="s">
        <v>80</v>
      </c>
      <c r="B16" s="242"/>
      <c r="C16" s="173"/>
      <c r="D16" s="173" t="s">
        <v>78</v>
      </c>
      <c r="E16" s="173" t="s">
        <v>81</v>
      </c>
      <c r="F16" s="173" t="s">
        <v>82</v>
      </c>
      <c r="G16" s="173" t="s">
        <v>83</v>
      </c>
      <c r="H16" s="173" t="s">
        <v>84</v>
      </c>
      <c r="I16" s="173" t="s">
        <v>85</v>
      </c>
      <c r="J16" s="173" t="s">
        <v>86</v>
      </c>
      <c r="K16" s="173" t="s">
        <v>87</v>
      </c>
      <c r="L16" s="173" t="s">
        <v>88</v>
      </c>
      <c r="M16" s="173" t="s">
        <v>89</v>
      </c>
      <c r="N16" s="173" t="s">
        <v>90</v>
      </c>
      <c r="O16" s="173" t="s">
        <v>91</v>
      </c>
    </row>
    <row r="17" spans="1:15" s="182" customFormat="1" ht="25.5" customHeight="1" x14ac:dyDescent="0.2">
      <c r="A17" s="242" t="s">
        <v>92</v>
      </c>
      <c r="B17" s="242"/>
      <c r="C17" s="173"/>
      <c r="D17" s="174">
        <v>109674.57</v>
      </c>
      <c r="E17" s="174">
        <v>219349.14</v>
      </c>
      <c r="F17" s="174">
        <v>329023.71000000002</v>
      </c>
      <c r="G17" s="174">
        <v>438698.28</v>
      </c>
      <c r="H17" s="174">
        <v>548372.85</v>
      </c>
      <c r="I17" s="174">
        <v>658047.42000000004</v>
      </c>
      <c r="J17" s="174">
        <v>767721.99</v>
      </c>
      <c r="K17" s="174">
        <v>877396.56</v>
      </c>
      <c r="L17" s="174">
        <v>987071.13</v>
      </c>
      <c r="M17" s="174">
        <v>1096745.7</v>
      </c>
      <c r="N17" s="174">
        <v>1206420.27</v>
      </c>
      <c r="O17" s="174">
        <v>1316094.8400000001</v>
      </c>
    </row>
    <row r="18" spans="1:15" s="146" customFormat="1" ht="27" customHeight="1" x14ac:dyDescent="0.2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</row>
    <row r="19" spans="1:15" s="105" customFormat="1" ht="15.75" x14ac:dyDescent="0.2">
      <c r="A19" s="106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10"/>
      <c r="M19" s="110"/>
      <c r="N19" s="107"/>
      <c r="O19" s="107"/>
    </row>
    <row r="20" spans="1:15" s="74" customFormat="1" x14ac:dyDescent="0.25">
      <c r="A20" s="76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9"/>
      <c r="M20" s="79"/>
      <c r="N20" s="75"/>
      <c r="O20" s="75"/>
    </row>
    <row r="21" spans="1:15" s="74" customFormat="1" x14ac:dyDescent="0.25">
      <c r="A21" s="76"/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9"/>
      <c r="M21" s="79"/>
      <c r="N21" s="79"/>
      <c r="O21" s="80"/>
    </row>
    <row r="22" spans="1:15" x14ac:dyDescent="0.25">
      <c r="B22" s="15"/>
      <c r="C22" s="78"/>
      <c r="D22" s="78"/>
      <c r="E22" s="78"/>
      <c r="F22" s="225" t="str">
        <f>[1]DADOS!C8</f>
        <v>Eng.ª Civil Flávia Cristina Barbosa</v>
      </c>
      <c r="G22" s="225"/>
      <c r="H22" s="225"/>
      <c r="I22" s="225"/>
      <c r="J22" s="78"/>
      <c r="K22" s="78"/>
      <c r="L22" s="79"/>
      <c r="M22" s="59"/>
      <c r="N22" s="58"/>
      <c r="O22" s="72"/>
    </row>
    <row r="23" spans="1:15" x14ac:dyDescent="0.25">
      <c r="B23" s="15"/>
      <c r="C23" s="78"/>
      <c r="D23" s="78"/>
      <c r="E23" s="78"/>
      <c r="F23" s="221" t="str">
        <f>"CREA: "&amp;[1]DADOS!C9</f>
        <v>CREA: MG- 187.842/D</v>
      </c>
      <c r="G23" s="221"/>
      <c r="H23" s="221"/>
      <c r="I23" s="221"/>
      <c r="J23" s="78"/>
      <c r="K23" s="78"/>
      <c r="L23" s="79"/>
      <c r="M23" s="59"/>
      <c r="N23" s="59"/>
      <c r="O23" s="72"/>
    </row>
    <row r="28" spans="1:15" x14ac:dyDescent="0.2">
      <c r="E28" s="15"/>
      <c r="F28" s="15"/>
      <c r="G28" s="15"/>
      <c r="H28" s="15"/>
      <c r="I28" s="15"/>
      <c r="J28" s="15"/>
      <c r="K28" s="15"/>
    </row>
    <row r="29" spans="1:15" x14ac:dyDescent="0.2">
      <c r="E29" s="15"/>
      <c r="F29" s="15"/>
      <c r="G29" s="15"/>
      <c r="H29" s="15"/>
      <c r="I29" s="15"/>
      <c r="J29" s="15"/>
      <c r="K29" s="15"/>
    </row>
  </sheetData>
  <mergeCells count="13">
    <mergeCell ref="F23:I23"/>
    <mergeCell ref="F22:I22"/>
    <mergeCell ref="N4:O4"/>
    <mergeCell ref="A6:O6"/>
    <mergeCell ref="A7:O7"/>
    <mergeCell ref="A8:O8"/>
    <mergeCell ref="A14:B14"/>
    <mergeCell ref="A1:L2"/>
    <mergeCell ref="C3:I3"/>
    <mergeCell ref="A15:B15"/>
    <mergeCell ref="A16:B16"/>
    <mergeCell ref="A17:B17"/>
    <mergeCell ref="C4:I5"/>
  </mergeCells>
  <pageMargins left="0.51181102362204722" right="0.51181102362204722" top="0.78740157480314965" bottom="0.78740157480314965" header="0.31496062992125984" footer="0.31496062992125984"/>
  <pageSetup paperSize="9" scale="39" orientation="landscape" horizont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DADOS</vt:lpstr>
      <vt:lpstr>MEMORIA DE CALCULO SEM CHI</vt:lpstr>
      <vt:lpstr>ORÇAMENTO</vt:lpstr>
      <vt:lpstr>CURVA ABC (1 A 12 MESES)</vt:lpstr>
      <vt:lpstr>CRONOGRAMA</vt:lpstr>
      <vt:lpstr>CRONOGRAMA!Area_de_impressao</vt:lpstr>
      <vt:lpstr>'CURVA ABC (1 A 12 MESES)'!Area_de_impressao</vt:lpstr>
      <vt:lpstr>DADOS!Area_de_impressao</vt:lpstr>
      <vt:lpstr>'MEMORIA DE CALCULO SEM CHI'!Area_de_impressao</vt:lpstr>
      <vt:lpstr>ORÇAMENTO!Area_de_impressao</vt:lpstr>
      <vt:lpstr>'MEMORIA DE CALCULO SEM CHI'!Titulos_de_impressao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cp:lastPrinted>2024-11-05T10:01:19Z</cp:lastPrinted>
  <dcterms:created xsi:type="dcterms:W3CDTF">2021-07-05T20:11:43Z</dcterms:created>
  <dcterms:modified xsi:type="dcterms:W3CDTF">2024-11-05T10:01:22Z</dcterms:modified>
</cp:coreProperties>
</file>