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050" windowHeight="8640" activeTab="1"/>
  </bookViews>
  <sheets>
    <sheet name="DADOS" sheetId="4" r:id="rId1"/>
    <sheet name="MEMORIA DE CALCULO" sheetId="9" r:id="rId2"/>
    <sheet name="ORÇAMENTO SINTÉTICO" sheetId="2" r:id="rId3"/>
    <sheet name="CPU" sheetId="21" r:id="rId4"/>
    <sheet name="CURVA ABC" sheetId="7" r:id="rId5"/>
    <sheet name="COTAÇÕES" sheetId="3" r:id="rId6"/>
  </sheets>
  <definedNames>
    <definedName name="_xlnm.Print_Area" localSheetId="5">COTAÇÕES!$A$1:$J$35</definedName>
    <definedName name="_xlnm.Print_Area" localSheetId="3">CPU!$A$1:$J$79</definedName>
    <definedName name="_xlnm.Print_Area" localSheetId="4">'CURVA ABC'!$A$1:$J$56</definedName>
    <definedName name="_xlnm.Print_Area" localSheetId="0">DADOS!$A$1:$D$17</definedName>
    <definedName name="_xlnm.Print_Area" localSheetId="1">'MEMORIA DE CALCULO'!$A$1:$H$277</definedName>
    <definedName name="_xlnm.Print_Area" localSheetId="2">'ORÇAMENTO SINTÉTICO'!$A$1:$I$72</definedName>
    <definedName name="CONCATENAR" localSheetId="5">CONCATENATE(COTAÇÕES!$B1," ",COTAÇÕES!$C1)</definedName>
    <definedName name="EMPRESAS" localSheetId="3">OFFSET(COTAÇÕES!#REF!,1,0):OFFSET(COTAÇÕES!#REF!,-1,0)</definedName>
    <definedName name="EMPRESAS">OFFSET(COTAÇÕES!#REF!,1,0):OFFSET(COTAÇÕES!#REF!,-1,0)</definedName>
    <definedName name="INDICES" localSheetId="3">OFFSET(COTAÇÕES!#REF!,1,0):OFFSET(COTAÇÕES!#REF!,-1,0)</definedName>
    <definedName name="INDICES">OFFSET(COTAÇÕES!#REF!,1,0):OFFSET(COTAÇÕES!#REF!,-1,0)</definedName>
    <definedName name="NCOTACOES">8</definedName>
    <definedName name="NEMPRESAS">6</definedName>
    <definedName name="ORÇAMENTO.BancoRef" localSheetId="3" hidden="1">CPU!#REF!</definedName>
    <definedName name="ORÇAMENTO.BancoRef" hidden="1">'ORÇAMENTO SINTÉTICO'!$G$8</definedName>
    <definedName name="ORÇAMENTO.CustoUnitario" localSheetId="3" hidden="1">ROUND(CPU!$T1,15-13*CPU!$AE$8)</definedName>
    <definedName name="ORÇAMENTO.CustoUnitario" hidden="1">ROUND('ORÇAMENTO SINTÉTICO'!$S1,15-13*'ORÇAMENTO SINTÉTICO'!$AD$8)</definedName>
    <definedName name="ORÇAMENTO.PrecoUnitarioLicitado" localSheetId="3" hidden="1">CPU!$AK1</definedName>
    <definedName name="ORÇAMENTO.PrecoUnitarioLicitado" hidden="1">'ORÇAMENTO SINTÉTICO'!$AJ1</definedName>
    <definedName name="REFERENCIA.Descricao" localSheetId="3" hidden="1">IF(ISNUMBER(CPU!$AE1),OFFSET(INDIRECT(CPU!ORÇAMENTO.BancoRef),CPU!$AE1-1,3,1),CPU!$AE1)</definedName>
    <definedName name="REFERENCIA.Descricao" hidden="1">IF(ISNUMBER('ORÇAMENTO SINTÉTICO'!$AD1),OFFSET(INDIRECT(ORÇAMENTO.BancoRef),'ORÇAMENTO SINTÉTICO'!$AD1-1,3,1),'ORÇAMENTO SINTÉTICO'!$AD1)</definedName>
    <definedName name="REFERENCIA.Unidade" localSheetId="3" hidden="1">IF(ISNUMBER(CPU!$AE1),OFFSET(INDIRECT(CPU!ORÇAMENTO.BancoRef),CPU!$AE1-1,4,1),"-")</definedName>
    <definedName name="REFERENCIA.Unidade" hidden="1">IF(ISNUMBER('ORÇAMENTO SINTÉTICO'!$AD1),OFFSET(INDIRECT(ORÇAMENTO.BancoRef),'ORÇAMENTO SINTÉTICO'!$AD1-1,4,1),"-")</definedName>
    <definedName name="SomaAgrup" localSheetId="3" hidden="1">SUMIF(OFFSET(CPU!$C1,1,0,CPU!$D1),"S",OFFSET(CPU!A1,1,0,CPU!$D1))</definedName>
    <definedName name="SomaAgrup" hidden="1">SUMIF(OFFSET('ORÇAMENTO SINTÉTICO'!$C1,1,0,'ORÇAMENTO SINTÉTICO'!$D1),"S",OFFSET('ORÇAMENTO SINTÉTICO'!A1,1,0,'ORÇAMENTO SINTÉTICO'!$D1))</definedName>
    <definedName name="TIPOORCAMENTO" localSheetId="3" hidden="1">IF(VALUE(#REF!)=2,"Licitado","Proposto")</definedName>
    <definedName name="TIPOORCAMENTO" hidden="1">IF(VALUE(#REF!)=2,"Licitado","Proposto")</definedName>
    <definedName name="_xlnm.Print_Titles" localSheetId="5">COTAÇÕES!$5:$7</definedName>
    <definedName name="_xlnm.Print_Titles" localSheetId="3">CPU!$7:$9</definedName>
    <definedName name="_xlnm.Print_Titles" localSheetId="4">'CURVA ABC'!$7:$10</definedName>
    <definedName name="_xlnm.Print_Titles" localSheetId="0">DADOS!#REF!</definedName>
    <definedName name="_xlnm.Print_Titles" localSheetId="1">'MEMORIA DE CALCULO'!$5:$7</definedName>
    <definedName name="_xlnm.Print_Titles" localSheetId="2">'ORÇAMENTO SINTÉTICO'!$7:$10</definedName>
    <definedName name="VTOTAL1" localSheetId="3" hidden="1">ROUND(CPU!$S1*CPU!$V1,15-13*CPU!#REF!)</definedName>
    <definedName name="VTOTAL1" hidden="1">ROUND('ORÇAMENTO SINTÉTICO'!$R1*'ORÇAMENTO SINTÉTICO'!$U1,15-13*'ORÇAMENTO SINTÉTICO'!#REF!)</definedName>
  </definedNames>
  <calcPr calcId="145621"/>
</workbook>
</file>

<file path=xl/calcChain.xml><?xml version="1.0" encoding="utf-8"?>
<calcChain xmlns="http://schemas.openxmlformats.org/spreadsheetml/2006/main">
  <c r="C4" i="4" l="1"/>
  <c r="D78" i="21"/>
  <c r="D79" i="21"/>
  <c r="D188" i="9" l="1"/>
  <c r="D186" i="9"/>
  <c r="D179" i="9"/>
  <c r="D181" i="9"/>
  <c r="D60" i="9" l="1"/>
  <c r="D67" i="9"/>
  <c r="D74" i="9"/>
  <c r="D81" i="9"/>
  <c r="D79" i="9"/>
  <c r="D72" i="9"/>
  <c r="D65" i="9"/>
  <c r="D58" i="9"/>
  <c r="D202" i="9"/>
  <c r="D200" i="9"/>
  <c r="D195" i="9"/>
  <c r="D193" i="9"/>
  <c r="D172" i="9" l="1"/>
  <c r="D174" i="9" s="1"/>
  <c r="D167" i="9"/>
  <c r="D160" i="9"/>
  <c r="D153" i="9"/>
  <c r="D146" i="9"/>
  <c r="D139" i="9"/>
  <c r="D165" i="9"/>
  <c r="D158" i="9"/>
  <c r="D151" i="9"/>
  <c r="D144" i="9"/>
  <c r="D137" i="9"/>
  <c r="D132" i="9"/>
  <c r="D130" i="9"/>
  <c r="D242" i="9" l="1"/>
  <c r="C4" i="9" l="1"/>
  <c r="D233" i="9"/>
  <c r="D107" i="9"/>
  <c r="D98" i="9"/>
  <c r="D90" i="9"/>
  <c r="D250" i="9" l="1"/>
  <c r="D211" i="9"/>
  <c r="D48" i="9" l="1"/>
  <c r="D43" i="9"/>
  <c r="D38" i="9"/>
  <c r="D33" i="9"/>
  <c r="D28" i="9"/>
  <c r="D23" i="9"/>
  <c r="D13" i="9"/>
  <c r="H1" i="9"/>
  <c r="D225" i="9" l="1"/>
  <c r="D123" i="9"/>
  <c r="D115" i="9"/>
  <c r="J26" i="3"/>
  <c r="J23" i="3" l="1"/>
  <c r="A6" i="9"/>
  <c r="D217" i="9" l="1"/>
  <c r="D18" i="9" l="1"/>
  <c r="J6" i="21" l="1"/>
  <c r="J5" i="21"/>
  <c r="I4" i="21"/>
  <c r="D4" i="21"/>
  <c r="A8" i="21" s="1"/>
  <c r="J1" i="21"/>
  <c r="J13" i="3" l="1"/>
  <c r="J18" i="3"/>
  <c r="J8" i="3" l="1"/>
  <c r="D72" i="2" l="1"/>
  <c r="D71" i="2"/>
  <c r="I6" i="2"/>
  <c r="I5" i="2"/>
  <c r="H4" i="2"/>
  <c r="D4" i="2"/>
  <c r="A8" i="2" s="1"/>
  <c r="I1" i="2"/>
  <c r="C276" i="9" l="1"/>
  <c r="C275" i="9"/>
  <c r="C35" i="3" l="1"/>
  <c r="D56" i="7"/>
  <c r="I2" i="2" l="1"/>
  <c r="J2" i="21"/>
  <c r="H2" i="9"/>
  <c r="J2" i="3"/>
  <c r="D55" i="7" l="1"/>
  <c r="C34" i="3"/>
  <c r="J1" i="7"/>
  <c r="J6" i="7"/>
  <c r="J5" i="7"/>
  <c r="I4" i="7"/>
  <c r="C4" i="7"/>
  <c r="A8" i="7" s="1"/>
  <c r="J1" i="3"/>
  <c r="C4" i="3"/>
  <c r="A6" i="3" s="1"/>
  <c r="J2" i="7" l="1"/>
</calcChain>
</file>

<file path=xl/sharedStrings.xml><?xml version="1.0" encoding="utf-8"?>
<sst xmlns="http://schemas.openxmlformats.org/spreadsheetml/2006/main" count="1499" uniqueCount="512">
  <si>
    <t>Total</t>
  </si>
  <si>
    <t>m²</t>
  </si>
  <si>
    <t>m³</t>
  </si>
  <si>
    <t>Revisão:</t>
  </si>
  <si>
    <t>Projeto:</t>
  </si>
  <si>
    <t>RESPONSÁVEL TÉCNICO:</t>
  </si>
  <si>
    <t>EMPRESA</t>
  </si>
  <si>
    <t>CNPJ</t>
  </si>
  <si>
    <t>Cliente:</t>
  </si>
  <si>
    <t>Data:</t>
  </si>
  <si>
    <t>Empresa projetista:</t>
  </si>
  <si>
    <t xml:space="preserve">Projeto: </t>
  </si>
  <si>
    <t>Bancos:</t>
  </si>
  <si>
    <t>BDI 1:</t>
  </si>
  <si>
    <t>BDI 2:</t>
  </si>
  <si>
    <t>Data base:</t>
  </si>
  <si>
    <t>Crea:</t>
  </si>
  <si>
    <t>Item</t>
  </si>
  <si>
    <t>Código</t>
  </si>
  <si>
    <t>Banco</t>
  </si>
  <si>
    <t>Descrição</t>
  </si>
  <si>
    <t>DADOS PARA O ORÇAMENTO</t>
  </si>
  <si>
    <t>Engenheiro(a) responsável:</t>
  </si>
  <si>
    <t>Logo de Pouso Alegre</t>
  </si>
  <si>
    <t>Logo de Santa Rita do Sapucaí</t>
  </si>
  <si>
    <t>MEMORIAL DE CÁLCULO</t>
  </si>
  <si>
    <t>Quantidade</t>
  </si>
  <si>
    <t>Unidade</t>
  </si>
  <si>
    <t>PLANILHA DE COTAÇÕES</t>
  </si>
  <si>
    <t xml:space="preserve"> 1 </t>
  </si>
  <si>
    <t>SINAPI</t>
  </si>
  <si>
    <t>KG</t>
  </si>
  <si>
    <t>SUDECAP</t>
  </si>
  <si>
    <t>Tempo</t>
  </si>
  <si>
    <t>CHP</t>
  </si>
  <si>
    <t>meses</t>
  </si>
  <si>
    <t>MÊS</t>
  </si>
  <si>
    <t>MES</t>
  </si>
  <si>
    <t>kg</t>
  </si>
  <si>
    <t>unid.</t>
  </si>
  <si>
    <t>2.2</t>
  </si>
  <si>
    <t>3.1</t>
  </si>
  <si>
    <t>3.2</t>
  </si>
  <si>
    <t xml:space="preserve">UN </t>
  </si>
  <si>
    <t>CIDADE</t>
  </si>
  <si>
    <t>LOCAL / LINK</t>
  </si>
  <si>
    <t xml:space="preserve">CONTATO </t>
  </si>
  <si>
    <t>VALOR</t>
  </si>
  <si>
    <t>FRETE</t>
  </si>
  <si>
    <t>TOTAL</t>
  </si>
  <si>
    <t>EQUIPE</t>
  </si>
  <si>
    <t>CHP/ano</t>
  </si>
  <si>
    <t>-</t>
  </si>
  <si>
    <t>VEÍCULOS</t>
  </si>
  <si>
    <t>pessoas</t>
  </si>
  <si>
    <t>MATERIAIS</t>
  </si>
  <si>
    <t>2.2.1</t>
  </si>
  <si>
    <t>FUNGICIDA - 30 ML</t>
  </si>
  <si>
    <t>FORMICIDA EM PÓ - 1 KG</t>
  </si>
  <si>
    <t>INSETICIDA – 30 ML</t>
  </si>
  <si>
    <t>SERVIÇO DE PODA</t>
  </si>
  <si>
    <t>3.1.1</t>
  </si>
  <si>
    <t>3.1.2</t>
  </si>
  <si>
    <t>3.2.1</t>
  </si>
  <si>
    <t>PEDREIRO</t>
  </si>
  <si>
    <t>JARDINEIRO</t>
  </si>
  <si>
    <t>AJUDANTE</t>
  </si>
  <si>
    <t>LOCAÇÃO DE VEÍCULO UTILITÁRIO 7 LUGARES</t>
  </si>
  <si>
    <t>CIMENTO</t>
  </si>
  <si>
    <t>AREIA</t>
  </si>
  <si>
    <t>BRITA 0</t>
  </si>
  <si>
    <t>TELA DE PROTEÇÃO</t>
  </si>
  <si>
    <t>SEDI - SERVIÇOS DIVERSOS</t>
  </si>
  <si>
    <t>Material</t>
  </si>
  <si>
    <t>Próprio</t>
  </si>
  <si>
    <t>Serviços</t>
  </si>
  <si>
    <t xml:space="preserve"> 63.05.05 </t>
  </si>
  <si>
    <t>AREIA LAVADA COM FRETE</t>
  </si>
  <si>
    <t xml:space="preserve"> 63.01.02 </t>
  </si>
  <si>
    <t>BRITA 0 GNAISSE COM FRETE</t>
  </si>
  <si>
    <t xml:space="preserve"> 00001379 </t>
  </si>
  <si>
    <t>CIMENTO PORTLAND COMPOSTO CP II-32</t>
  </si>
  <si>
    <t xml:space="preserve"> 00007170 </t>
  </si>
  <si>
    <t>TELA FACHADEIRA EM POLIETILENO, ROLO DE 3 X 100 M (L X C), COR BRANCA, SEM LOGOMARCA - PARA PROTECAO DE OBRAS</t>
  </si>
  <si>
    <t>TIPO</t>
  </si>
  <si>
    <t xml:space="preserve"> 1.1 </t>
  </si>
  <si>
    <t xml:space="preserve"> 2 </t>
  </si>
  <si>
    <t xml:space="preserve"> 2.1 </t>
  </si>
  <si>
    <t xml:space="preserve"> 2.1.1 </t>
  </si>
  <si>
    <t xml:space="preserve"> 2.1.2 </t>
  </si>
  <si>
    <t xml:space="preserve"> 2.2 </t>
  </si>
  <si>
    <t xml:space="preserve"> 2.2.1 </t>
  </si>
  <si>
    <t xml:space="preserve"> 2.2.2 </t>
  </si>
  <si>
    <t xml:space="preserve"> 3 </t>
  </si>
  <si>
    <t xml:space="preserve"> 3.1 </t>
  </si>
  <si>
    <t xml:space="preserve"> 3.1.1 </t>
  </si>
  <si>
    <t xml:space="preserve"> 3.1.2 </t>
  </si>
  <si>
    <t xml:space="preserve"> 3.2 </t>
  </si>
  <si>
    <t xml:space="preserve"> 3.2.1 </t>
  </si>
  <si>
    <t xml:space="preserve"> 3.2.2 </t>
  </si>
  <si>
    <t>Total sem BDI</t>
  </si>
  <si>
    <t>Total do BDI</t>
  </si>
  <si>
    <t>Total Geral</t>
  </si>
  <si>
    <t>PLANILHA ORÇAMENTÁRIA SINTÉTICA</t>
  </si>
  <si>
    <t>Und</t>
  </si>
  <si>
    <t>Quant.</t>
  </si>
  <si>
    <t>Valor Unit</t>
  </si>
  <si>
    <t>1.1</t>
  </si>
  <si>
    <t>MOTORISTA DE CAMINHÃO</t>
  </si>
  <si>
    <t>pessoa</t>
  </si>
  <si>
    <t>1.2</t>
  </si>
  <si>
    <t>1.3</t>
  </si>
  <si>
    <t>1.4</t>
  </si>
  <si>
    <t>1.5</t>
  </si>
  <si>
    <t>1.6</t>
  </si>
  <si>
    <t>1.7</t>
  </si>
  <si>
    <t>2.1</t>
  </si>
  <si>
    <t>2.1.1</t>
  </si>
  <si>
    <t>2.1.2</t>
  </si>
  <si>
    <t>3.1.3</t>
  </si>
  <si>
    <t xml:space="preserve"> 2.1.3 </t>
  </si>
  <si>
    <t xml:space="preserve"> 3.1.3 </t>
  </si>
  <si>
    <t>LOCAÇÃO VEÍCULO UTILITÁRIO 4 PORTAS E 7 LUGARES C/ SEGURO</t>
  </si>
  <si>
    <t>Valor unitário com BDI</t>
  </si>
  <si>
    <t>Valor total</t>
  </si>
  <si>
    <t xml:space="preserve"> 2.3 </t>
  </si>
  <si>
    <t xml:space="preserve"> 2.3.1 </t>
  </si>
  <si>
    <t xml:space="preserve"> 2.3.2 </t>
  </si>
  <si>
    <t>Valor unitário sem BDI</t>
  </si>
  <si>
    <t>2.3</t>
  </si>
  <si>
    <t>2.3.1</t>
  </si>
  <si>
    <t>2.3.2</t>
  </si>
  <si>
    <t>ADMINISTRAÇÃO LOCAL</t>
  </si>
  <si>
    <t>TÉCNICO DE SEGURANÇA</t>
  </si>
  <si>
    <t>ENGENHEIRO AGRONOMO</t>
  </si>
  <si>
    <t>AUXILIAR DE ALMOXARIFADO</t>
  </si>
  <si>
    <t>PORTEIRO/VIGIA DIURNO</t>
  </si>
  <si>
    <t>CUSTO DIRETO COM INSUMOS E MATERIAIS DA OPERAÇÃO DA ADMINISTRAÇÃO LOCAL</t>
  </si>
  <si>
    <t>ENGENHEIRO AGRONOMO COM ENCARGOS COMPLEMENTARES</t>
  </si>
  <si>
    <t>ASTU - ASSENTAMENTO DE TUBOS E PECAS</t>
  </si>
  <si>
    <t xml:space="preserve"> 100321 </t>
  </si>
  <si>
    <t>TÉCNICO EM SEGURANÇA DO TRABALHO COM ENCARGOS COMPLEMENTARES</t>
  </si>
  <si>
    <t xml:space="preserve"> 1.2 </t>
  </si>
  <si>
    <t xml:space="preserve"> 1.3 </t>
  </si>
  <si>
    <t xml:space="preserve"> 1.4 </t>
  </si>
  <si>
    <t xml:space="preserve"> 1.5 </t>
  </si>
  <si>
    <t xml:space="preserve"> 1.6 </t>
  </si>
  <si>
    <t xml:space="preserve"> 1.7 </t>
  </si>
  <si>
    <t xml:space="preserve"> 1.8 </t>
  </si>
  <si>
    <t xml:space="preserve"> 1.9 </t>
  </si>
  <si>
    <t>Tipo</t>
  </si>
  <si>
    <t>Composição</t>
  </si>
  <si>
    <t>Composição Auxiliar</t>
  </si>
  <si>
    <t xml:space="preserve"> 93565 </t>
  </si>
  <si>
    <t>ENGENHEIRO CIVIL DE OBRA JUNIOR COM ENCARGOS COMPLEMENTARES</t>
  </si>
  <si>
    <t>MO sem LS =&gt;</t>
  </si>
  <si>
    <t>LS =&gt;</t>
  </si>
  <si>
    <t>MO com LS =&gt;</t>
  </si>
  <si>
    <t>Valor do BDI =&gt;</t>
  </si>
  <si>
    <t>Valor com BDI =&gt;</t>
  </si>
  <si>
    <t>2.1.3</t>
  </si>
  <si>
    <t>Equipe</t>
  </si>
  <si>
    <t>EQUIPAMENTOS</t>
  </si>
  <si>
    <t>3.3</t>
  </si>
  <si>
    <t>EQUIPAMENTO</t>
  </si>
  <si>
    <t xml:space="preserve"> 3.3 </t>
  </si>
  <si>
    <t xml:space="preserve"> 3.3.1 </t>
  </si>
  <si>
    <t xml:space="preserve"> 3.3.2 </t>
  </si>
  <si>
    <t>3.3.1</t>
  </si>
  <si>
    <t>3.3.2</t>
  </si>
  <si>
    <t>1.8</t>
  </si>
  <si>
    <t>1.9</t>
  </si>
  <si>
    <t>CAMINHÃO CARROCERIA COM CABINE SUPLEMENTAR</t>
  </si>
  <si>
    <t>Horas</t>
  </si>
  <si>
    <t>Dias</t>
  </si>
  <si>
    <t>Meses</t>
  </si>
  <si>
    <t>CAMINHÃO CARROCERIA COM CABINE SUPLEMENTAR E GUINDASTE COM CESTO</t>
  </si>
  <si>
    <t>MOTORISTA DE VEÍCULO UTILITÁRIOS</t>
  </si>
  <si>
    <t>MOTOSSERRA</t>
  </si>
  <si>
    <t>MOTOPODA</t>
  </si>
  <si>
    <t>CAMINHÃO CARROCERIA CABINE SUPLEMENTAR E BANHEIRO</t>
  </si>
  <si>
    <t>ROÇADEIRA</t>
  </si>
  <si>
    <t>3.2.2</t>
  </si>
  <si>
    <t>ROÇADEIRA COSTAL</t>
  </si>
  <si>
    <t>2.2.2</t>
  </si>
  <si>
    <t>TRITURADOR DE GALHO</t>
  </si>
  <si>
    <t>3.3.3</t>
  </si>
  <si>
    <t>MÁQUINA DE PINTURA</t>
  </si>
  <si>
    <t>OPERADOR DE MOTOPODA/MOTOSSERRA</t>
  </si>
  <si>
    <t>OPERADOR PARA TRITURADOR DE GALHOS</t>
  </si>
  <si>
    <t xml:space="preserve">1 para cada operador </t>
  </si>
  <si>
    <t>OPERADOR PARA MÁQUINA DE PINTURA</t>
  </si>
  <si>
    <t>OPERADOR DE ROÇADEIRA</t>
  </si>
  <si>
    <t xml:space="preserve">VARREDEIRA/CAPINADEIRA MECANIZADA </t>
  </si>
  <si>
    <t xml:space="preserve">ZELADORIA DE ÁREAS VERDES, PRÉDIOS PÚBLICOS E ÁREAS DESPORTIVAS </t>
  </si>
  <si>
    <t>AUXILIAR TÉCNICO</t>
  </si>
  <si>
    <t>AUXILIAR DE ESCRITÓRIO</t>
  </si>
  <si>
    <t>MECÂNICO</t>
  </si>
  <si>
    <t xml:space="preserve">PORTEIRO/VIGIA NOTURNO </t>
  </si>
  <si>
    <t>INSUMOS</t>
  </si>
  <si>
    <t>MAQUINA DE PINTURA</t>
  </si>
  <si>
    <t>Eng.° Civil Aloisio Caetano Ferreira</t>
  </si>
  <si>
    <t>MG- 97.132/D</t>
  </si>
  <si>
    <t>2.3.3</t>
  </si>
  <si>
    <t xml:space="preserve"> DAC-580-001 </t>
  </si>
  <si>
    <t xml:space="preserve"> DAC-580-002 </t>
  </si>
  <si>
    <t xml:space="preserve"> DAC-580-003 </t>
  </si>
  <si>
    <t>AUXILIAR DE ALMOXARIFADO COM ENCARGOS COMPLEMENTARES</t>
  </si>
  <si>
    <t xml:space="preserve"> DAC-580-004 </t>
  </si>
  <si>
    <t>AUXILIAR TÉCNICO COM ENCARGOS COMPLEMENTARES</t>
  </si>
  <si>
    <t xml:space="preserve"> DAC-580-005 </t>
  </si>
  <si>
    <t>AUXILIAR DE ESCRITÓRIO COM ENCARGOS COMPLEMENTARES</t>
  </si>
  <si>
    <t xml:space="preserve"> DAC-580-006 </t>
  </si>
  <si>
    <t>MECÂNICO COM ENCARGOS COMPLEMENTARES</t>
  </si>
  <si>
    <t xml:space="preserve"> DAC-580-007 </t>
  </si>
  <si>
    <t>PORTEIRO/VIGIA DIURNO COM ENCARGOS COMPLEMENTARES</t>
  </si>
  <si>
    <t xml:space="preserve"> DAC-580-008 </t>
  </si>
  <si>
    <t>PORTEIRO/VIGIA NOTURNO COM ENCARGOS COMPLEMENTARES</t>
  </si>
  <si>
    <t xml:space="preserve"> DAC-580-009 </t>
  </si>
  <si>
    <t xml:space="preserve"> CCT-580-003 </t>
  </si>
  <si>
    <t xml:space="preserve"> CCT-580-004 </t>
  </si>
  <si>
    <t xml:space="preserve"> CCT-580-001 </t>
  </si>
  <si>
    <t xml:space="preserve"> MAQ-580-001 </t>
  </si>
  <si>
    <t xml:space="preserve"> 2.3.3 </t>
  </si>
  <si>
    <t xml:space="preserve"> CCT-580-006 </t>
  </si>
  <si>
    <t xml:space="preserve"> CCT-580-008 </t>
  </si>
  <si>
    <t xml:space="preserve"> 3.1.4 </t>
  </si>
  <si>
    <t xml:space="preserve"> MAQ-580-002 </t>
  </si>
  <si>
    <t xml:space="preserve"> MAQ-580-009 </t>
  </si>
  <si>
    <t xml:space="preserve"> MAQ-580-008 </t>
  </si>
  <si>
    <t>MAQUINA TRITURADOR DE GALHO</t>
  </si>
  <si>
    <t xml:space="preserve"> MAQ-580-010 </t>
  </si>
  <si>
    <t>ZELADORIA DE ÁREAS VERDES, PRÉDIOS PÚBLICOS E ÁREAS DESPORTIVAS</t>
  </si>
  <si>
    <t xml:space="preserve"> CCT-580-009 </t>
  </si>
  <si>
    <t xml:space="preserve"> CCT-580-007 </t>
  </si>
  <si>
    <t xml:space="preserve"> CCT-580-010 </t>
  </si>
  <si>
    <t xml:space="preserve"> CCT-580-005 </t>
  </si>
  <si>
    <t xml:space="preserve"> CCT-580-002 </t>
  </si>
  <si>
    <t xml:space="preserve"> MAQ-580-004 </t>
  </si>
  <si>
    <t>MêS</t>
  </si>
  <si>
    <t xml:space="preserve"> MAQ-580-005 </t>
  </si>
  <si>
    <t xml:space="preserve"> MAQ-580-006 </t>
  </si>
  <si>
    <t xml:space="preserve"> MAQ-580-007 </t>
  </si>
  <si>
    <t xml:space="preserve"> MATED-33190 </t>
  </si>
  <si>
    <t>SETOP</t>
  </si>
  <si>
    <t>SACO DE LIXO (CAPACIDADE: 50L)</t>
  </si>
  <si>
    <t>un</t>
  </si>
  <si>
    <t>1 operador motopoda e 1 operador motosserra</t>
  </si>
  <si>
    <t>1 motorista de caminhão com guindaste e cesto e 1 motorista de caminhão cabine suplementar</t>
  </si>
  <si>
    <t>Quantidade por ano</t>
  </si>
  <si>
    <t>JARDINEIRO - INCLUSIVE INSALUBRIDADE,  AUXILIO E GRATIFICAÇÕES</t>
  </si>
  <si>
    <t>MOTORISTA DE CAMINHÃO - INCLUSIVE INSALUBRIDADE, AUXILIO E GRATIFICAÇÕES</t>
  </si>
  <si>
    <t>OPERADOR DE MOTOPODA/MOTOSSERRA - INCLUSIVE INSALUBRIDADE, AUXILIO E GRATIFICAÇÕES</t>
  </si>
  <si>
    <t>OPERADOR DE TRITURADOR DE GALHOS - INCLUSIVE INSALUBRIDADE, AUXILIO E GRATIFICAÇÕES</t>
  </si>
  <si>
    <t>OPERADOR DE ROÇADEIRA - INCLUSIVE INSALUBRIDADE, AUXILIO E GRATIFICAÇÕES</t>
  </si>
  <si>
    <t>OPERADOR DE MAQUINA DE PINTURA - INCLUSIVE INSALUBRIDADE,  AUXILIO E GRATIFICAÇÕES</t>
  </si>
  <si>
    <t>PEDREIRO - INCLUSIVE INSALUBRIDADE,  AUXILIO E GRATIFICAÇÕES</t>
  </si>
  <si>
    <t>MOTORISTA DE VEÍCULOS UTILITÁRIOS- INCLUSIVE INSALUBRIDADE, AUXILIO E GRATIFICAÇÕES</t>
  </si>
  <si>
    <t>SERT - SERVIÇOS TÉCNICOS</t>
  </si>
  <si>
    <t xml:space="preserve"> 93563 </t>
  </si>
  <si>
    <t>ALMOXARIFE COM ENCARGOS COMPLEMENTARES</t>
  </si>
  <si>
    <t xml:space="preserve"> 101390 </t>
  </si>
  <si>
    <t>AUXILIAR TÉCNICO / ASSISTENTE DE ENGENHARIA COM ENCARGOS COMPLEMENTARES</t>
  </si>
  <si>
    <t xml:space="preserve"> 93566 </t>
  </si>
  <si>
    <t>AUXILIAR DE ESCRITORIO COM ENCARGOS COMPLEMENTARES</t>
  </si>
  <si>
    <t xml:space="preserve"> 101415 </t>
  </si>
  <si>
    <t>MECÂNICO DE EQUIPAMENTOS PESADOS COM ENCARGOS COMPLEMENTARES</t>
  </si>
  <si>
    <t xml:space="preserve"> ED-29739 </t>
  </si>
  <si>
    <t>VIGIA DIURNO COM ENCARGOS COMPLEMENTARES</t>
  </si>
  <si>
    <t>ED-</t>
  </si>
  <si>
    <t>mês</t>
  </si>
  <si>
    <t xml:space="preserve"> ED-21780 </t>
  </si>
  <si>
    <t>VIGIA NOTURNO COM ENCARGOS COMPLEMENTARES</t>
  </si>
  <si>
    <t>COMPOSIÇÃO DE PREÇO UNITÁRIO - MÃO DE OBRA ADMINISTRATIVA</t>
  </si>
  <si>
    <t>Transporte</t>
  </si>
  <si>
    <t>Verba</t>
  </si>
  <si>
    <t>0,01</t>
  </si>
  <si>
    <t>99,99</t>
  </si>
  <si>
    <t>0,00</t>
  </si>
  <si>
    <t>100,00</t>
  </si>
  <si>
    <t>Unid.</t>
  </si>
  <si>
    <t>Peso acumulado (%)</t>
  </si>
  <si>
    <t>Peso (%)</t>
  </si>
  <si>
    <t>CAL HIDRATADA PARA PINTURA</t>
  </si>
  <si>
    <t xml:space="preserve">SACO PLÁSTICO </t>
  </si>
  <si>
    <t xml:space="preserve"> 00011161 </t>
  </si>
  <si>
    <t>3.1.4</t>
  </si>
  <si>
    <t>2</t>
  </si>
  <si>
    <t>2.1.4</t>
  </si>
  <si>
    <t>3</t>
  </si>
  <si>
    <t>3.1.5</t>
  </si>
  <si>
    <t>3.1.6</t>
  </si>
  <si>
    <t>3.1.7</t>
  </si>
  <si>
    <t>3.1.8</t>
  </si>
  <si>
    <t>3.4</t>
  </si>
  <si>
    <t>3.4.1</t>
  </si>
  <si>
    <t>3.4.2</t>
  </si>
  <si>
    <t>3.4.3</t>
  </si>
  <si>
    <t>3.4.4</t>
  </si>
  <si>
    <t>3.4.5</t>
  </si>
  <si>
    <t>3.4.6</t>
  </si>
  <si>
    <t>OPERADOR DE TRATOR</t>
  </si>
  <si>
    <t>3.1.9</t>
  </si>
  <si>
    <t>MOTORISTA DE VARREDEIRA/CAPINADEIRA</t>
  </si>
  <si>
    <t>Revezando entre as equipes</t>
  </si>
  <si>
    <t>TRATOR ACOPLADO COM EQUIPAMENTO DE ELETROCUSSÃO</t>
  </si>
  <si>
    <t>3.3.4</t>
  </si>
  <si>
    <t>SERVIÇOS DE PODA E ZELADORIA EM ÁREAS VERDES, PRÉDIOS PÚBLICOS E ÁREAS DESPORTIVAS</t>
  </si>
  <si>
    <t>MOTORISTA DE CAMINHÃO CARROCERIA</t>
  </si>
  <si>
    <t>R01</t>
  </si>
  <si>
    <t xml:space="preserve"> 2.1.4 </t>
  </si>
  <si>
    <t>MAQUINA TRITURADORA DE GALHO</t>
  </si>
  <si>
    <t>MOTORISTA VARREDEIRA/CAPINADEIRA - INCLUSIVE INSALUBRIDADE, AUXILIO E GRATIFICAÇÕES</t>
  </si>
  <si>
    <t xml:space="preserve"> CCT-580-011 </t>
  </si>
  <si>
    <t>OPERADOR DE TRATOR - INCLUSIVE INSALUBRIDADE, AUXILIO E GRATIFICAÇÕES</t>
  </si>
  <si>
    <t xml:space="preserve"> 3.1.5 </t>
  </si>
  <si>
    <t xml:space="preserve"> 3.1.6 </t>
  </si>
  <si>
    <t xml:space="preserve"> 3.1.7 </t>
  </si>
  <si>
    <t xml:space="preserve"> 3.1.8 </t>
  </si>
  <si>
    <t xml:space="preserve"> 3.1.9 </t>
  </si>
  <si>
    <t xml:space="preserve"> 3.2.3 </t>
  </si>
  <si>
    <t>VARREDEIRA MECANIZADA COM CAMINHÃO TOCO</t>
  </si>
  <si>
    <t xml:space="preserve"> 3.2.4 </t>
  </si>
  <si>
    <t xml:space="preserve"> 3.4 </t>
  </si>
  <si>
    <t xml:space="preserve"> 3.4.1 </t>
  </si>
  <si>
    <t xml:space="preserve"> 3.4.2 </t>
  </si>
  <si>
    <t xml:space="preserve"> 3.4.3 </t>
  </si>
  <si>
    <t xml:space="preserve"> 3.4.4 </t>
  </si>
  <si>
    <t xml:space="preserve"> 3.4.5 </t>
  </si>
  <si>
    <t xml:space="preserve"> 3.4.6 </t>
  </si>
  <si>
    <t>Equipamento para Aquisição Permanente</t>
  </si>
  <si>
    <t>0,37</t>
  </si>
  <si>
    <t>99,96</t>
  </si>
  <si>
    <t>0,03</t>
  </si>
  <si>
    <t>CURVA ABC DOS SERVIÇOS</t>
  </si>
  <si>
    <t>0,06</t>
  </si>
  <si>
    <t>99,90</t>
  </si>
  <si>
    <t>Quantidade total de profissionais</t>
  </si>
  <si>
    <t>AJUDANTE DE JARDINAGEM</t>
  </si>
  <si>
    <t>AJUDANTE DE MAQUINA DE PINTURA</t>
  </si>
  <si>
    <t>AJUDANTE DE VARREDEIRA</t>
  </si>
  <si>
    <t>AJUDANTE DE MAQUINA DE PINTURA- INCLUSIVE INSALUBRIDADE,  AUXILIO E GRATIFICAÇÕES</t>
  </si>
  <si>
    <t xml:space="preserve"> CCT-580-013 </t>
  </si>
  <si>
    <t>AJUDANTE DE VARREDEIRA- INCLUSIVE INSALUBRIDADE,  AUXILIO E GRATIFICAÇÕES</t>
  </si>
  <si>
    <t xml:space="preserve"> CCT-580-012 </t>
  </si>
  <si>
    <t>AJUDANTE DE JARDINAGEM - INCLUSIVE INSALUBRIDADE,  AUXILIO E GRATIFICAÇÕES</t>
  </si>
  <si>
    <t xml:space="preserve"> 3.1.10 </t>
  </si>
  <si>
    <t xml:space="preserve"> 3.1.11 </t>
  </si>
  <si>
    <t>17.472,0</t>
  </si>
  <si>
    <t>277,40</t>
  </si>
  <si>
    <t>4.846.732,80</t>
  </si>
  <si>
    <t>17,42</t>
  </si>
  <si>
    <t>2.496,0</t>
  </si>
  <si>
    <t>1.349,39</t>
  </si>
  <si>
    <t>3.368.077,44</t>
  </si>
  <si>
    <t>12,11</t>
  </si>
  <si>
    <t>360,0</t>
  </si>
  <si>
    <t>9.266,18</t>
  </si>
  <si>
    <t>3.335.824,80</t>
  </si>
  <si>
    <t>11,99</t>
  </si>
  <si>
    <t>74.880,0</t>
  </si>
  <si>
    <t>4.992,0</t>
  </si>
  <si>
    <t>390,28</t>
  </si>
  <si>
    <t>1.948.277,76</t>
  </si>
  <si>
    <t>7,00</t>
  </si>
  <si>
    <t>240,0</t>
  </si>
  <si>
    <t>7.376,64</t>
  </si>
  <si>
    <t>1.770.393,60</t>
  </si>
  <si>
    <t>6,36</t>
  </si>
  <si>
    <t>302,52</t>
  </si>
  <si>
    <t>1.510.179,84</t>
  </si>
  <si>
    <t>5,43</t>
  </si>
  <si>
    <t>120,0</t>
  </si>
  <si>
    <t>9.253,32</t>
  </si>
  <si>
    <t>1.110.398,40</t>
  </si>
  <si>
    <t>3,99</t>
  </si>
  <si>
    <t>8.531,62</t>
  </si>
  <si>
    <t>1.023.794,40</t>
  </si>
  <si>
    <t>3,68</t>
  </si>
  <si>
    <t>108,0</t>
  </si>
  <si>
    <t>8.287,90</t>
  </si>
  <si>
    <t>895.093,20</t>
  </si>
  <si>
    <t>3,22</t>
  </si>
  <si>
    <t>96,0</t>
  </si>
  <si>
    <t>708.157,44</t>
  </si>
  <si>
    <t>2,55</t>
  </si>
  <si>
    <t>60,0</t>
  </si>
  <si>
    <t>7.751,39</t>
  </si>
  <si>
    <t>465.083,40</t>
  </si>
  <si>
    <t>1,67</t>
  </si>
  <si>
    <t>85,49</t>
  </si>
  <si>
    <t>48,0</t>
  </si>
  <si>
    <t>444.776,64</t>
  </si>
  <si>
    <t>1,60</t>
  </si>
  <si>
    <t>74,42</t>
  </si>
  <si>
    <t>371.504,64</t>
  </si>
  <si>
    <t>1,34</t>
  </si>
  <si>
    <t>36,0</t>
  </si>
  <si>
    <t>333.582,48</t>
  </si>
  <si>
    <t>1,20</t>
  </si>
  <si>
    <t>12,0</t>
  </si>
  <si>
    <t>25.201,86</t>
  </si>
  <si>
    <t>302.422,32</t>
  </si>
  <si>
    <t>1,09</t>
  </si>
  <si>
    <t>90,71</t>
  </si>
  <si>
    <t>24.271,70</t>
  </si>
  <si>
    <t>291.260,40</t>
  </si>
  <si>
    <t>1,05</t>
  </si>
  <si>
    <t>1,01</t>
  </si>
  <si>
    <t>92,76</t>
  </si>
  <si>
    <t>24,0</t>
  </si>
  <si>
    <t>222.388,32</t>
  </si>
  <si>
    <t>0,80</t>
  </si>
  <si>
    <t>93,56</t>
  </si>
  <si>
    <t>94,36</t>
  </si>
  <si>
    <t>42,55</t>
  </si>
  <si>
    <t>212.409,60</t>
  </si>
  <si>
    <t>0,76</t>
  </si>
  <si>
    <t>95,92</t>
  </si>
  <si>
    <t>177.039,36</t>
  </si>
  <si>
    <t>0,64</t>
  </si>
  <si>
    <t>6.170,14</t>
  </si>
  <si>
    <t>148.083,36</t>
  </si>
  <si>
    <t>0,53</t>
  </si>
  <si>
    <t>97,09</t>
  </si>
  <si>
    <t>5.057,05</t>
  </si>
  <si>
    <t>121.369,20</t>
  </si>
  <si>
    <t>0,44</t>
  </si>
  <si>
    <t>5.026,17</t>
  </si>
  <si>
    <t>120.628,08</t>
  </si>
  <si>
    <t>0,43</t>
  </si>
  <si>
    <t>97,96</t>
  </si>
  <si>
    <t>4.241,49</t>
  </si>
  <si>
    <t>101.795,76</t>
  </si>
  <si>
    <t>7.950,85</t>
  </si>
  <si>
    <t>95.410,20</t>
  </si>
  <si>
    <t>0,34</t>
  </si>
  <si>
    <t>98,67</t>
  </si>
  <si>
    <t>0,33</t>
  </si>
  <si>
    <t>7.506,82</t>
  </si>
  <si>
    <t>90.081,84</t>
  </si>
  <si>
    <t>0,32</t>
  </si>
  <si>
    <t>99,32</t>
  </si>
  <si>
    <t>14,60</t>
  </si>
  <si>
    <t>72.883,20</t>
  </si>
  <si>
    <t>0,26</t>
  </si>
  <si>
    <t>99,58</t>
  </si>
  <si>
    <t>28.000,0</t>
  </si>
  <si>
    <t>2,54</t>
  </si>
  <si>
    <t>71.120,00</t>
  </si>
  <si>
    <t>277,31</t>
  </si>
  <si>
    <t>16.638,60</t>
  </si>
  <si>
    <t>8.000,0</t>
  </si>
  <si>
    <t>8.080,00</t>
  </si>
  <si>
    <t>5.000,0</t>
  </si>
  <si>
    <t>0,58</t>
  </si>
  <si>
    <t>2.900,00</t>
  </si>
  <si>
    <t>200,0</t>
  </si>
  <si>
    <t>Insumo</t>
  </si>
  <si>
    <t xml:space="preserve"> 54.34.01 </t>
  </si>
  <si>
    <t>MOTOSSERRA PORTATIL COM MOTOR A GASOLINA DE 60 CILINDRADAS, OU EQUIVALENTE</t>
  </si>
  <si>
    <t>Equipamento</t>
  </si>
  <si>
    <t>UN</t>
  </si>
  <si>
    <t xml:space="preserve"> 54.34.02 </t>
  </si>
  <si>
    <t>ROCADEIRA COSTAL COM MOTOR A GASOLINA, 1KW, 32CM3(CC), OU EQUIVALENTE</t>
  </si>
  <si>
    <t xml:space="preserve"> 45.01.05 </t>
  </si>
  <si>
    <t>LOCAÇÃO VEÍCULO UTILITÁRIO 4 PORTAS  E 7 LUGARES C/ SEGURO SEM COMBUSTÍVEL</t>
  </si>
  <si>
    <t>VEICULOS</t>
  </si>
  <si>
    <t xml:space="preserve"> 00004222 </t>
  </si>
  <si>
    <t>GASOLINA COMUM</t>
  </si>
  <si>
    <t>L</t>
  </si>
  <si>
    <t xml:space="preserve"> 50.21.01 </t>
  </si>
  <si>
    <t>H</t>
  </si>
  <si>
    <t>CHP/ROCADEIRA COSTAL COM MOTOR A GASOLINA DE *32* CC</t>
  </si>
  <si>
    <t>ROCADEIRA</t>
  </si>
  <si>
    <t>SINAPI - 11/2024 - Minas Gerais
SICRO3 - 10/2024 - Minas Gerais
SETOP - 10/2024 - Minas Gerais
SUDECAP - 10/2024 - Minas Gerais</t>
  </si>
  <si>
    <t>29,52</t>
  </si>
  <si>
    <t>41,51</t>
  </si>
  <si>
    <t>28,95</t>
  </si>
  <si>
    <t>2.167.776,00</t>
  </si>
  <si>
    <t>7,79</t>
  </si>
  <si>
    <t>49,31</t>
  </si>
  <si>
    <t>56,31</t>
  </si>
  <si>
    <t>62,67</t>
  </si>
  <si>
    <t>68,10</t>
  </si>
  <si>
    <t>72,09</t>
  </si>
  <si>
    <t>75,77</t>
  </si>
  <si>
    <t>78,99</t>
  </si>
  <si>
    <t>81,53</t>
  </si>
  <si>
    <t>10.624,13</t>
  </si>
  <si>
    <t>637.447,80</t>
  </si>
  <si>
    <t>2,29</t>
  </si>
  <si>
    <t>83,82</t>
  </si>
  <si>
    <t>87,09</t>
  </si>
  <si>
    <t>88,43</t>
  </si>
  <si>
    <t>89,63</t>
  </si>
  <si>
    <t>91,76</t>
  </si>
  <si>
    <t>55,53</t>
  </si>
  <si>
    <t>277.205,76</t>
  </si>
  <si>
    <t>1,00</t>
  </si>
  <si>
    <t>95,15</t>
  </si>
  <si>
    <t>96,55</t>
  </si>
  <si>
    <t>97,52</t>
  </si>
  <si>
    <t>98,32</t>
  </si>
  <si>
    <t>7.596,48</t>
  </si>
  <si>
    <t>91.157,76</t>
  </si>
  <si>
    <t>98,99</t>
  </si>
  <si>
    <t>99,83</t>
  </si>
  <si>
    <t>299,39</t>
  </si>
  <si>
    <t>17.963,40</t>
  </si>
  <si>
    <t>2,71</t>
  </si>
  <si>
    <t>542,00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</si>
</sst>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dd/mm/yyyy;@"/>
    <numFmt numFmtId="165" formatCode="#,##0.0000000"/>
    <numFmt numFmtId="166" formatCode="_-[$R$-416]\ * #,##0.00_-;\-[$R$-416]\ * #,##0.00_-;_-[$R$-416]\ * &quot;-&quot;??_-;_-@_-"/>
    <numFmt numFmtId="167" formatCode="#,##0.00\ %"/>
  </numFmts>
  <fonts count="35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0" tint="-0.34998626667073579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1"/>
      <name val="Arial"/>
      <family val="2"/>
    </font>
    <font>
      <sz val="10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34998626667073579"/>
      <name val="Arial"/>
      <family val="2"/>
    </font>
    <font>
      <sz val="14"/>
      <color theme="0" tint="-0.34998626667073579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ECF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dashDotDot">
        <color theme="4" tint="-0.24994659260841701"/>
      </left>
      <right style="dashDotDot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373">
    <xf numFmtId="0" fontId="0" fillId="0" borderId="0" xfId="0"/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44" fontId="6" fillId="2" borderId="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2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10" fontId="6" fillId="2" borderId="0" xfId="2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2" fontId="11" fillId="2" borderId="5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vertical="center"/>
    </xf>
    <xf numFmtId="0" fontId="18" fillId="0" borderId="0" xfId="0" applyFont="1"/>
    <xf numFmtId="0" fontId="17" fillId="2" borderId="18" xfId="0" applyFont="1" applyFill="1" applyBorder="1" applyAlignment="1">
      <alignment vertical="top" wrapText="1"/>
    </xf>
    <xf numFmtId="10" fontId="18" fillId="2" borderId="24" xfId="2" applyNumberFormat="1" applyFont="1" applyFill="1" applyBorder="1" applyAlignment="1">
      <alignment horizontal="left" vertical="center"/>
    </xf>
    <xf numFmtId="10" fontId="18" fillId="2" borderId="16" xfId="2" applyNumberFormat="1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vertical="top" wrapText="1"/>
    </xf>
    <xf numFmtId="0" fontId="17" fillId="2" borderId="22" xfId="0" applyFont="1" applyFill="1" applyBorder="1" applyAlignment="1">
      <alignment horizontal="left" vertical="top" wrapText="1"/>
    </xf>
    <xf numFmtId="0" fontId="19" fillId="3" borderId="31" xfId="0" applyFont="1" applyFill="1" applyBorder="1" applyAlignment="1">
      <alignment horizontal="center" vertical="center" wrapText="1"/>
    </xf>
    <xf numFmtId="10" fontId="18" fillId="2" borderId="14" xfId="2" applyNumberFormat="1" applyFont="1" applyFill="1" applyBorder="1" applyAlignment="1">
      <alignment horizontal="left" vertical="center"/>
    </xf>
    <xf numFmtId="0" fontId="19" fillId="3" borderId="3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2" fontId="19" fillId="2" borderId="16" xfId="0" applyNumberFormat="1" applyFont="1" applyFill="1" applyBorder="1" applyAlignment="1">
      <alignment horizontal="center" vertical="top" wrapText="1"/>
    </xf>
    <xf numFmtId="2" fontId="19" fillId="2" borderId="16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vertical="center"/>
    </xf>
    <xf numFmtId="164" fontId="18" fillId="2" borderId="14" xfId="0" applyNumberFormat="1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wrapText="1"/>
    </xf>
    <xf numFmtId="164" fontId="18" fillId="2" borderId="23" xfId="0" applyNumberFormat="1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20" fillId="2" borderId="16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44" fontId="6" fillId="2" borderId="0" xfId="1" applyFont="1" applyFill="1"/>
    <xf numFmtId="44" fontId="6" fillId="2" borderId="0" xfId="1" applyFont="1" applyFill="1" applyBorder="1"/>
    <xf numFmtId="2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44" fontId="2" fillId="2" borderId="0" xfId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 wrapText="1"/>
    </xf>
    <xf numFmtId="4" fontId="15" fillId="3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44" fontId="6" fillId="2" borderId="0" xfId="1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top" wrapText="1"/>
    </xf>
    <xf numFmtId="44" fontId="17" fillId="2" borderId="16" xfId="1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8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3" fillId="9" borderId="33" xfId="0" applyFont="1" applyFill="1" applyBorder="1" applyAlignment="1">
      <alignment vertical="center"/>
    </xf>
    <xf numFmtId="0" fontId="23" fillId="9" borderId="33" xfId="0" applyFont="1" applyFill="1" applyBorder="1" applyAlignment="1">
      <alignment horizontal="center" vertical="center"/>
    </xf>
    <xf numFmtId="0" fontId="23" fillId="9" borderId="33" xfId="0" applyFont="1" applyFill="1" applyBorder="1" applyAlignment="1">
      <alignment horizontal="right" vertical="center"/>
    </xf>
    <xf numFmtId="44" fontId="23" fillId="9" borderId="33" xfId="1" applyFont="1" applyFill="1" applyBorder="1" applyAlignment="1">
      <alignment horizontal="right" vertical="center"/>
    </xf>
    <xf numFmtId="0" fontId="24" fillId="2" borderId="0" xfId="0" applyFont="1" applyFill="1"/>
    <xf numFmtId="0" fontId="7" fillId="0" borderId="0" xfId="0" applyFont="1" applyBorder="1" applyAlignment="1">
      <alignment horizontal="center" vertical="center" wrapText="1"/>
    </xf>
    <xf numFmtId="0" fontId="25" fillId="2" borderId="34" xfId="0" applyFont="1" applyFill="1" applyBorder="1" applyAlignment="1">
      <alignment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vertical="center"/>
    </xf>
    <xf numFmtId="0" fontId="25" fillId="2" borderId="34" xfId="0" applyFont="1" applyFill="1" applyBorder="1" applyAlignment="1">
      <alignment horizontal="center" vertical="center"/>
    </xf>
    <xf numFmtId="44" fontId="25" fillId="2" borderId="34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2" fillId="2" borderId="34" xfId="3" applyFill="1" applyBorder="1" applyAlignment="1">
      <alignment vertical="center" wrapText="1"/>
    </xf>
    <xf numFmtId="4" fontId="6" fillId="2" borderId="0" xfId="0" applyNumberFormat="1" applyFont="1" applyFill="1" applyAlignment="1">
      <alignment horizontal="right" vertical="center"/>
    </xf>
    <xf numFmtId="0" fontId="18" fillId="2" borderId="23" xfId="0" applyFont="1" applyFill="1" applyBorder="1" applyAlignment="1">
      <alignment horizontal="left" vertical="center" wrapText="1"/>
    </xf>
    <xf numFmtId="164" fontId="18" fillId="2" borderId="23" xfId="0" applyNumberFormat="1" applyFont="1" applyFill="1" applyBorder="1" applyAlignment="1">
      <alignment horizontal="left" vertical="center"/>
    </xf>
    <xf numFmtId="0" fontId="20" fillId="2" borderId="19" xfId="0" applyFont="1" applyFill="1" applyBorder="1" applyAlignment="1">
      <alignment vertical="top" wrapText="1"/>
    </xf>
    <xf numFmtId="10" fontId="18" fillId="2" borderId="23" xfId="2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2" fontId="19" fillId="2" borderId="18" xfId="0" applyNumberFormat="1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vertical="center" wrapText="1"/>
    </xf>
    <xf numFmtId="0" fontId="17" fillId="2" borderId="25" xfId="0" applyFont="1" applyFill="1" applyBorder="1" applyAlignment="1">
      <alignment vertical="center" wrapText="1"/>
    </xf>
    <xf numFmtId="0" fontId="17" fillId="2" borderId="2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7" fillId="2" borderId="16" xfId="1" applyNumberFormat="1" applyFont="1" applyFill="1" applyBorder="1" applyAlignment="1">
      <alignment horizontal="left" vertical="center" wrapText="1"/>
    </xf>
    <xf numFmtId="4" fontId="6" fillId="2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28" fillId="3" borderId="17" xfId="0" applyFont="1" applyFill="1" applyBorder="1" applyAlignment="1">
      <alignment horizontal="center" vertical="center" wrapText="1"/>
    </xf>
    <xf numFmtId="4" fontId="28" fillId="3" borderId="17" xfId="0" applyNumberFormat="1" applyFont="1" applyFill="1" applyBorder="1" applyAlignment="1">
      <alignment horizontal="center" vertical="center" wrapText="1"/>
    </xf>
    <xf numFmtId="2" fontId="28" fillId="3" borderId="17" xfId="0" applyNumberFormat="1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10" fontId="6" fillId="2" borderId="24" xfId="2" applyNumberFormat="1" applyFont="1" applyFill="1" applyBorder="1" applyAlignment="1">
      <alignment horizontal="left" vertical="center"/>
    </xf>
    <xf numFmtId="10" fontId="6" fillId="2" borderId="16" xfId="2" applyNumberFormat="1" applyFont="1" applyFill="1" applyBorder="1" applyAlignment="1">
      <alignment horizontal="left" vertical="center"/>
    </xf>
    <xf numFmtId="0" fontId="26" fillId="11" borderId="32" xfId="0" applyFont="1" applyFill="1" applyBorder="1" applyAlignment="1">
      <alignment horizontal="center" vertical="top" wrapText="1"/>
    </xf>
    <xf numFmtId="0" fontId="26" fillId="10" borderId="32" xfId="0" applyFont="1" applyFill="1" applyBorder="1" applyAlignment="1">
      <alignment horizontal="right" vertical="top" wrapText="1"/>
    </xf>
    <xf numFmtId="0" fontId="26" fillId="10" borderId="32" xfId="0" applyFont="1" applyFill="1" applyBorder="1" applyAlignment="1">
      <alignment horizontal="center" vertical="top" wrapText="1"/>
    </xf>
    <xf numFmtId="0" fontId="18" fillId="2" borderId="24" xfId="0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166" fontId="6" fillId="2" borderId="0" xfId="0" applyNumberFormat="1" applyFont="1" applyFill="1" applyAlignment="1">
      <alignment vertical="center"/>
    </xf>
    <xf numFmtId="166" fontId="6" fillId="0" borderId="0" xfId="0" applyNumberFormat="1" applyFont="1" applyAlignment="1">
      <alignment vertical="center"/>
    </xf>
    <xf numFmtId="166" fontId="18" fillId="2" borderId="0" xfId="0" applyNumberFormat="1" applyFont="1" applyFill="1" applyAlignment="1">
      <alignment vertical="center"/>
    </xf>
    <xf numFmtId="166" fontId="18" fillId="0" borderId="0" xfId="0" applyNumberFormat="1" applyFont="1" applyAlignment="1">
      <alignment vertical="center"/>
    </xf>
    <xf numFmtId="166" fontId="21" fillId="2" borderId="0" xfId="0" applyNumberFormat="1" applyFont="1" applyFill="1" applyAlignment="1">
      <alignment vertical="center"/>
    </xf>
    <xf numFmtId="166" fontId="21" fillId="0" borderId="0" xfId="0" applyNumberFormat="1" applyFont="1" applyAlignment="1">
      <alignment vertical="center"/>
    </xf>
    <xf numFmtId="166" fontId="0" fillId="2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10" fontId="6" fillId="2" borderId="0" xfId="2" applyNumberFormat="1" applyFont="1" applyFill="1" applyAlignment="1">
      <alignment vertical="center"/>
    </xf>
    <xf numFmtId="10" fontId="18" fillId="2" borderId="0" xfId="2" applyNumberFormat="1" applyFont="1" applyFill="1" applyAlignment="1">
      <alignment vertical="center"/>
    </xf>
    <xf numFmtId="10" fontId="21" fillId="2" borderId="0" xfId="2" applyNumberFormat="1" applyFont="1" applyFill="1" applyAlignment="1">
      <alignment vertical="center"/>
    </xf>
    <xf numFmtId="10" fontId="0" fillId="2" borderId="0" xfId="2" applyNumberFormat="1" applyFont="1" applyFill="1" applyAlignment="1">
      <alignment vertical="center"/>
    </xf>
    <xf numFmtId="44" fontId="6" fillId="2" borderId="0" xfId="1" applyFont="1" applyFill="1" applyAlignment="1">
      <alignment vertical="center"/>
    </xf>
    <xf numFmtId="44" fontId="18" fillId="2" borderId="0" xfId="1" applyFont="1" applyFill="1" applyAlignment="1">
      <alignment vertical="center"/>
    </xf>
    <xf numFmtId="44" fontId="21" fillId="2" borderId="0" xfId="1" applyFont="1" applyFill="1" applyAlignment="1">
      <alignment vertical="center"/>
    </xf>
    <xf numFmtId="44" fontId="0" fillId="2" borderId="0" xfId="1" applyFont="1" applyFill="1" applyAlignment="1">
      <alignment vertical="center"/>
    </xf>
    <xf numFmtId="0" fontId="12" fillId="3" borderId="0" xfId="0" applyFont="1" applyFill="1" applyAlignment="1">
      <alignment horizontal="center" vertical="top" wrapText="1"/>
    </xf>
    <xf numFmtId="0" fontId="0" fillId="0" borderId="0" xfId="0"/>
    <xf numFmtId="4" fontId="7" fillId="0" borderId="16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left" vertical="center"/>
    </xf>
    <xf numFmtId="0" fontId="31" fillId="2" borderId="16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vertical="center"/>
    </xf>
    <xf numFmtId="0" fontId="19" fillId="2" borderId="12" xfId="0" applyFont="1" applyFill="1" applyBorder="1" applyAlignment="1">
      <alignment horizontal="left" vertical="center" wrapText="1"/>
    </xf>
    <xf numFmtId="4" fontId="19" fillId="2" borderId="7" xfId="0" applyNumberFormat="1" applyFont="1" applyFill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19" fillId="2" borderId="6" xfId="0" applyFont="1" applyFill="1" applyBorder="1" applyAlignment="1">
      <alignment vertical="top" wrapText="1"/>
    </xf>
    <xf numFmtId="0" fontId="19" fillId="2" borderId="7" xfId="0" applyFont="1" applyFill="1" applyBorder="1" applyAlignment="1">
      <alignment vertical="top" wrapText="1"/>
    </xf>
    <xf numFmtId="0" fontId="19" fillId="2" borderId="11" xfId="0" applyFont="1" applyFill="1" applyBorder="1" applyAlignment="1">
      <alignment vertical="top" wrapText="1"/>
    </xf>
    <xf numFmtId="0" fontId="19" fillId="2" borderId="9" xfId="0" applyFont="1" applyFill="1" applyBorder="1" applyAlignment="1">
      <alignment vertical="top" wrapText="1"/>
    </xf>
    <xf numFmtId="0" fontId="19" fillId="2" borderId="10" xfId="0" applyFont="1" applyFill="1" applyBorder="1" applyAlignment="1">
      <alignment vertical="top" wrapText="1"/>
    </xf>
    <xf numFmtId="0" fontId="18" fillId="5" borderId="0" xfId="0" applyFont="1" applyFill="1" applyAlignment="1">
      <alignment vertical="center"/>
    </xf>
    <xf numFmtId="2" fontId="19" fillId="2" borderId="6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 wrapText="1"/>
    </xf>
    <xf numFmtId="2" fontId="7" fillId="2" borderId="27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2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right" vertical="center" wrapText="1"/>
    </xf>
    <xf numFmtId="0" fontId="0" fillId="2" borderId="0" xfId="0" applyFill="1"/>
    <xf numFmtId="0" fontId="13" fillId="2" borderId="0" xfId="0" applyFont="1" applyFill="1" applyAlignment="1">
      <alignment vertical="top" wrapText="1"/>
    </xf>
    <xf numFmtId="2" fontId="7" fillId="2" borderId="0" xfId="0" applyNumberFormat="1" applyFont="1" applyFill="1" applyAlignment="1">
      <alignment horizontal="center" vertical="center" wrapText="1"/>
    </xf>
    <xf numFmtId="0" fontId="26" fillId="11" borderId="32" xfId="0" applyFont="1" applyFill="1" applyBorder="1" applyAlignment="1">
      <alignment horizontal="left" vertical="top" wrapText="1"/>
    </xf>
    <xf numFmtId="0" fontId="26" fillId="11" borderId="32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center" vertical="center" wrapText="1"/>
    </xf>
    <xf numFmtId="44" fontId="31" fillId="2" borderId="0" xfId="1" applyFont="1" applyFill="1" applyBorder="1" applyAlignment="1">
      <alignment horizontal="center" vertical="center" wrapText="1"/>
    </xf>
    <xf numFmtId="44" fontId="31" fillId="2" borderId="16" xfId="0" applyNumberFormat="1" applyFont="1" applyFill="1" applyBorder="1" applyAlignment="1">
      <alignment horizontal="center" vertical="center" wrapText="1"/>
    </xf>
    <xf numFmtId="49" fontId="33" fillId="2" borderId="10" xfId="0" applyNumberFormat="1" applyFont="1" applyFill="1" applyBorder="1" applyAlignment="1">
      <alignment horizontal="right" vertical="top" wrapText="1"/>
    </xf>
    <xf numFmtId="49" fontId="7" fillId="8" borderId="14" xfId="0" applyNumberFormat="1" applyFont="1" applyFill="1" applyBorder="1" applyAlignment="1">
      <alignment horizontal="right" vertical="center" wrapText="1"/>
    </xf>
    <xf numFmtId="49" fontId="7" fillId="2" borderId="15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Border="1" applyAlignment="1">
      <alignment horizontal="right" vertical="center" wrapText="1"/>
    </xf>
    <xf numFmtId="49" fontId="7" fillId="2" borderId="16" xfId="0" applyNumberFormat="1" applyFont="1" applyFill="1" applyBorder="1" applyAlignment="1">
      <alignment horizontal="right" vertical="center" wrapText="1"/>
    </xf>
    <xf numFmtId="49" fontId="7" fillId="5" borderId="14" xfId="0" applyNumberFormat="1" applyFont="1" applyFill="1" applyBorder="1" applyAlignment="1">
      <alignment horizontal="right" vertical="center" wrapText="1"/>
    </xf>
    <xf numFmtId="49" fontId="11" fillId="2" borderId="0" xfId="0" applyNumberFormat="1" applyFont="1" applyFill="1" applyAlignment="1">
      <alignment horizontal="right" vertical="center"/>
    </xf>
    <xf numFmtId="44" fontId="13" fillId="2" borderId="0" xfId="1" applyFont="1" applyFill="1" applyAlignment="1">
      <alignment vertical="top" wrapText="1"/>
    </xf>
    <xf numFmtId="164" fontId="6" fillId="2" borderId="14" xfId="0" applyNumberFormat="1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 wrapText="1"/>
    </xf>
    <xf numFmtId="164" fontId="18" fillId="2" borderId="13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4" fontId="6" fillId="2" borderId="0" xfId="0" applyNumberFormat="1" applyFont="1" applyFill="1" applyBorder="1" applyAlignment="1">
      <alignment vertical="center"/>
    </xf>
    <xf numFmtId="4" fontId="26" fillId="10" borderId="32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4" fillId="3" borderId="32" xfId="0" applyFont="1" applyFill="1" applyBorder="1" applyAlignment="1">
      <alignment horizontal="right" vertical="top" wrapText="1"/>
    </xf>
    <xf numFmtId="0" fontId="34" fillId="3" borderId="32" xfId="0" applyFont="1" applyFill="1" applyBorder="1" applyAlignment="1">
      <alignment horizontal="left" vertical="top" wrapText="1"/>
    </xf>
    <xf numFmtId="0" fontId="34" fillId="3" borderId="32" xfId="0" applyFont="1" applyFill="1" applyBorder="1" applyAlignment="1">
      <alignment horizontal="center" vertical="top" wrapText="1"/>
    </xf>
    <xf numFmtId="0" fontId="26" fillId="10" borderId="32" xfId="0" applyFont="1" applyFill="1" applyBorder="1" applyAlignment="1">
      <alignment horizontal="left" vertical="top" wrapText="1"/>
    </xf>
    <xf numFmtId="165" fontId="26" fillId="10" borderId="32" xfId="0" applyNumberFormat="1" applyFont="1" applyFill="1" applyBorder="1" applyAlignment="1">
      <alignment horizontal="right" vertical="top" wrapText="1"/>
    </xf>
    <xf numFmtId="0" fontId="12" fillId="12" borderId="32" xfId="0" applyFont="1" applyFill="1" applyBorder="1" applyAlignment="1">
      <alignment horizontal="right" vertical="top" wrapText="1"/>
    </xf>
    <xf numFmtId="0" fontId="12" fillId="12" borderId="32" xfId="0" applyFont="1" applyFill="1" applyBorder="1" applyAlignment="1">
      <alignment horizontal="left" vertical="top" wrapText="1"/>
    </xf>
    <xf numFmtId="0" fontId="12" fillId="12" borderId="32" xfId="0" applyFont="1" applyFill="1" applyBorder="1" applyAlignment="1">
      <alignment horizontal="center" vertical="top" wrapText="1"/>
    </xf>
    <xf numFmtId="165" fontId="12" fillId="12" borderId="32" xfId="0" applyNumberFormat="1" applyFont="1" applyFill="1" applyBorder="1" applyAlignment="1">
      <alignment horizontal="right" vertical="top" wrapText="1"/>
    </xf>
    <xf numFmtId="4" fontId="12" fillId="12" borderId="32" xfId="0" applyNumberFormat="1" applyFont="1" applyFill="1" applyBorder="1" applyAlignment="1">
      <alignment horizontal="right" vertical="top" wrapText="1"/>
    </xf>
    <xf numFmtId="4" fontId="12" fillId="3" borderId="0" xfId="0" applyNumberFormat="1" applyFont="1" applyFill="1" applyAlignment="1">
      <alignment horizontal="right" vertical="top" wrapText="1"/>
    </xf>
    <xf numFmtId="0" fontId="12" fillId="3" borderId="0" xfId="0" applyFont="1" applyFill="1" applyAlignment="1">
      <alignment horizontal="right" vertical="top" wrapText="1"/>
    </xf>
    <xf numFmtId="0" fontId="12" fillId="13" borderId="32" xfId="0" applyFont="1" applyFill="1" applyBorder="1" applyAlignment="1">
      <alignment horizontal="right" vertical="top" wrapText="1"/>
    </xf>
    <xf numFmtId="0" fontId="12" fillId="13" borderId="32" xfId="0" applyFont="1" applyFill="1" applyBorder="1" applyAlignment="1">
      <alignment horizontal="left" vertical="top" wrapText="1"/>
    </xf>
    <xf numFmtId="0" fontId="12" fillId="13" borderId="32" xfId="0" applyFont="1" applyFill="1" applyBorder="1" applyAlignment="1">
      <alignment horizontal="center" vertical="top" wrapText="1"/>
    </xf>
    <xf numFmtId="165" fontId="12" fillId="13" borderId="32" xfId="0" applyNumberFormat="1" applyFont="1" applyFill="1" applyBorder="1" applyAlignment="1">
      <alignment horizontal="right" vertical="top" wrapText="1"/>
    </xf>
    <xf numFmtId="4" fontId="12" fillId="13" borderId="32" xfId="0" applyNumberFormat="1" applyFont="1" applyFill="1" applyBorder="1" applyAlignment="1">
      <alignment horizontal="right" vertical="top" wrapText="1"/>
    </xf>
    <xf numFmtId="0" fontId="12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vertical="top" wrapText="1"/>
    </xf>
    <xf numFmtId="0" fontId="27" fillId="7" borderId="32" xfId="0" applyFont="1" applyFill="1" applyBorder="1" applyAlignment="1">
      <alignment horizontal="left" vertical="center" wrapText="1"/>
    </xf>
    <xf numFmtId="167" fontId="27" fillId="7" borderId="32" xfId="0" applyNumberFormat="1" applyFont="1" applyFill="1" applyBorder="1" applyAlignment="1">
      <alignment horizontal="right" vertical="center" wrapText="1"/>
    </xf>
    <xf numFmtId="0" fontId="26" fillId="10" borderId="32" xfId="0" applyFont="1" applyFill="1" applyBorder="1" applyAlignment="1">
      <alignment horizontal="left" vertical="center" wrapText="1"/>
    </xf>
    <xf numFmtId="0" fontId="26" fillId="10" borderId="32" xfId="0" applyFont="1" applyFill="1" applyBorder="1" applyAlignment="1">
      <alignment horizontal="right" vertical="center" wrapText="1"/>
    </xf>
    <xf numFmtId="0" fontId="26" fillId="10" borderId="32" xfId="0" applyFont="1" applyFill="1" applyBorder="1" applyAlignment="1">
      <alignment horizontal="center" vertical="center" wrapText="1"/>
    </xf>
    <xf numFmtId="167" fontId="26" fillId="10" borderId="32" xfId="0" applyNumberFormat="1" applyFont="1" applyFill="1" applyBorder="1" applyAlignment="1">
      <alignment horizontal="right" vertical="center" wrapText="1"/>
    </xf>
    <xf numFmtId="0" fontId="26" fillId="11" borderId="32" xfId="0" applyFont="1" applyFill="1" applyBorder="1" applyAlignment="1">
      <alignment horizontal="left" vertical="center" wrapText="1"/>
    </xf>
    <xf numFmtId="0" fontId="26" fillId="11" borderId="32" xfId="0" applyFont="1" applyFill="1" applyBorder="1" applyAlignment="1">
      <alignment horizontal="right" vertical="center" wrapText="1"/>
    </xf>
    <xf numFmtId="0" fontId="26" fillId="11" borderId="32" xfId="0" applyFont="1" applyFill="1" applyBorder="1" applyAlignment="1">
      <alignment horizontal="center" vertical="center" wrapText="1"/>
    </xf>
    <xf numFmtId="167" fontId="26" fillId="11" borderId="32" xfId="0" applyNumberFormat="1" applyFont="1" applyFill="1" applyBorder="1" applyAlignment="1">
      <alignment horizontal="right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/>
    </xf>
    <xf numFmtId="44" fontId="12" fillId="3" borderId="0" xfId="1" applyFont="1" applyFill="1" applyAlignment="1">
      <alignment horizontal="center" vertical="center" wrapText="1"/>
    </xf>
    <xf numFmtId="4" fontId="27" fillId="7" borderId="32" xfId="0" applyNumberFormat="1" applyFont="1" applyFill="1" applyBorder="1" applyAlignment="1">
      <alignment horizontal="center" vertical="center" wrapText="1"/>
    </xf>
    <xf numFmtId="44" fontId="27" fillId="7" borderId="32" xfId="1" applyFont="1" applyFill="1" applyBorder="1" applyAlignment="1">
      <alignment horizontal="center" vertical="center" wrapText="1"/>
    </xf>
    <xf numFmtId="4" fontId="26" fillId="10" borderId="32" xfId="0" applyNumberFormat="1" applyFont="1" applyFill="1" applyBorder="1" applyAlignment="1">
      <alignment horizontal="center" vertical="center" wrapText="1"/>
    </xf>
    <xf numFmtId="44" fontId="26" fillId="10" borderId="32" xfId="1" applyFont="1" applyFill="1" applyBorder="1" applyAlignment="1">
      <alignment horizontal="center" vertical="center" wrapText="1"/>
    </xf>
    <xf numFmtId="4" fontId="26" fillId="11" borderId="32" xfId="0" applyNumberFormat="1" applyFont="1" applyFill="1" applyBorder="1" applyAlignment="1">
      <alignment horizontal="center" vertical="center" wrapText="1"/>
    </xf>
    <xf numFmtId="44" fontId="26" fillId="11" borderId="32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4" fontId="13" fillId="3" borderId="0" xfId="0" applyNumberFormat="1" applyFont="1" applyFill="1" applyAlignment="1">
      <alignment horizontal="right" vertical="center" wrapText="1"/>
    </xf>
    <xf numFmtId="0" fontId="13" fillId="3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right" vertical="center" wrapText="1"/>
    </xf>
    <xf numFmtId="44" fontId="13" fillId="2" borderId="0" xfId="1" applyFont="1" applyFill="1" applyAlignment="1">
      <alignment vertical="center" wrapText="1"/>
    </xf>
    <xf numFmtId="2" fontId="7" fillId="4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2" fontId="18" fillId="2" borderId="9" xfId="0" applyNumberFormat="1" applyFont="1" applyFill="1" applyBorder="1" applyAlignment="1">
      <alignment horizontal="center" vertical="top" wrapText="1"/>
    </xf>
    <xf numFmtId="2" fontId="18" fillId="2" borderId="10" xfId="0" applyNumberFormat="1" applyFont="1" applyFill="1" applyBorder="1" applyAlignment="1">
      <alignment horizontal="center" vertical="top" wrapText="1"/>
    </xf>
    <xf numFmtId="2" fontId="18" fillId="2" borderId="11" xfId="0" applyNumberFormat="1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7" fillId="6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28" fillId="3" borderId="14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2" fontId="6" fillId="2" borderId="28" xfId="0" applyNumberFormat="1" applyFont="1" applyFill="1" applyBorder="1" applyAlignment="1">
      <alignment horizontal="center" vertical="center" wrapText="1"/>
    </xf>
    <xf numFmtId="2" fontId="6" fillId="2" borderId="29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17" fillId="2" borderId="24" xfId="0" applyFont="1" applyFill="1" applyBorder="1" applyAlignment="1">
      <alignment horizontal="left" vertical="top" wrapText="1"/>
    </xf>
    <xf numFmtId="0" fontId="17" fillId="2" borderId="19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26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0" fontId="12" fillId="12" borderId="32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vertical="center"/>
    </xf>
    <xf numFmtId="0" fontId="17" fillId="6" borderId="35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2" fontId="18" fillId="2" borderId="25" xfId="0" applyNumberFormat="1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26" xfId="0" applyNumberFormat="1" applyFont="1" applyFill="1" applyBorder="1" applyAlignment="1">
      <alignment horizontal="center" vertical="center" wrapText="1"/>
    </xf>
    <xf numFmtId="2" fontId="18" fillId="2" borderId="20" xfId="0" applyNumberFormat="1" applyFont="1" applyFill="1" applyBorder="1" applyAlignment="1">
      <alignment horizontal="center" vertical="center" wrapText="1"/>
    </xf>
    <xf numFmtId="2" fontId="18" fillId="2" borderId="16" xfId="0" applyNumberFormat="1" applyFont="1" applyFill="1" applyBorder="1" applyAlignment="1">
      <alignment horizontal="center" vertical="center" wrapText="1"/>
    </xf>
    <xf numFmtId="2" fontId="18" fillId="2" borderId="21" xfId="0" applyNumberFormat="1" applyFont="1" applyFill="1" applyBorder="1" applyAlignment="1">
      <alignment horizontal="center" vertical="center" wrapText="1"/>
    </xf>
    <xf numFmtId="0" fontId="34" fillId="3" borderId="32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right" vertical="top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6" fillId="10" borderId="32" xfId="0" applyFont="1" applyFill="1" applyBorder="1" applyAlignment="1">
      <alignment horizontal="left" vertical="top" wrapText="1"/>
    </xf>
    <xf numFmtId="0" fontId="12" fillId="13" borderId="32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right" vertical="top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2" fontId="19" fillId="2" borderId="18" xfId="0" applyNumberFormat="1" applyFont="1" applyFill="1" applyBorder="1" applyAlignment="1">
      <alignment horizontal="left" vertical="center"/>
    </xf>
    <xf numFmtId="2" fontId="19" fillId="2" borderId="24" xfId="0" applyNumberFormat="1" applyFont="1" applyFill="1" applyBorder="1" applyAlignment="1">
      <alignment horizontal="left" vertical="center"/>
    </xf>
    <xf numFmtId="2" fontId="19" fillId="2" borderId="19" xfId="0" applyNumberFormat="1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top" wrapText="1"/>
    </xf>
    <xf numFmtId="0" fontId="17" fillId="2" borderId="25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center" wrapText="1"/>
    </xf>
    <xf numFmtId="0" fontId="18" fillId="0" borderId="0" xfId="0" applyFont="1" applyBorder="1"/>
    <xf numFmtId="0" fontId="17" fillId="6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</cellXfs>
  <cellStyles count="5">
    <cellStyle name="Hiperlink" xfId="3" builtinId="8"/>
    <cellStyle name="Moeda" xfId="1" builtinId="4"/>
    <cellStyle name="Normal" xfId="0" builtinId="0"/>
    <cellStyle name="Normal 2 2" xfId="4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2501152</xdr:colOff>
      <xdr:row>11</xdr:row>
      <xdr:rowOff>125507</xdr:rowOff>
    </xdr:from>
    <xdr:to>
      <xdr:col>2</xdr:col>
      <xdr:colOff>4324237</xdr:colOff>
      <xdr:row>12</xdr:row>
      <xdr:rowOff>720452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xmlns="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4" y="4957483"/>
          <a:ext cx="1832610" cy="783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xmlns="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xmlns="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xmlns="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2438400</xdr:colOff>
      <xdr:row>15</xdr:row>
      <xdr:rowOff>17928</xdr:rowOff>
    </xdr:from>
    <xdr:to>
      <xdr:col>2</xdr:col>
      <xdr:colOff>4231341</xdr:colOff>
      <xdr:row>15</xdr:row>
      <xdr:rowOff>822279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AF3B8F57-8F87-4CBC-AC30-EB5373F03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012" y="6158752"/>
          <a:ext cx="1792941" cy="808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243602</xdr:colOff>
      <xdr:row>2</xdr:row>
      <xdr:rowOff>304508</xdr:rowOff>
    </xdr:from>
    <xdr:ext cx="1585198" cy="663355"/>
    <xdr:pic>
      <xdr:nvPicPr>
        <xdr:cNvPr id="2" name="Imagem 1">
          <a:extLst>
            <a:ext uri="{FF2B5EF4-FFF2-40B4-BE49-F238E27FC236}">
              <a16:creationId xmlns:a16="http://schemas.microsoft.com/office/drawing/2014/main" xmlns="" id="{DE7012BF-ADB5-4C47-8C3C-BC059449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602" y="818858"/>
          <a:ext cx="1585198" cy="663355"/>
        </a:xfrm>
        <a:prstGeom prst="rect">
          <a:avLst/>
        </a:prstGeom>
      </xdr:spPr>
    </xdr:pic>
    <xdr:clientData/>
  </xdr:oneCellAnchor>
  <xdr:twoCellAnchor editAs="oneCell">
    <xdr:from>
      <xdr:col>6</xdr:col>
      <xdr:colOff>235704</xdr:colOff>
      <xdr:row>2</xdr:row>
      <xdr:rowOff>257629</xdr:rowOff>
    </xdr:from>
    <xdr:to>
      <xdr:col>7</xdr:col>
      <xdr:colOff>938892</xdr:colOff>
      <xdr:row>3</xdr:row>
      <xdr:rowOff>683079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xmlns="" id="{294640FD-DAA7-4A59-9DC9-B8CC9504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20918" y="774700"/>
          <a:ext cx="1995867" cy="752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341448</xdr:colOff>
      <xdr:row>3</xdr:row>
      <xdr:rowOff>124162</xdr:rowOff>
    </xdr:from>
    <xdr:ext cx="1738843" cy="682662"/>
    <xdr:pic>
      <xdr:nvPicPr>
        <xdr:cNvPr id="4" name="Imagem 3">
          <a:extLst>
            <a:ext uri="{FF2B5EF4-FFF2-40B4-BE49-F238E27FC236}">
              <a16:creationId xmlns:a16="http://schemas.microsoft.com/office/drawing/2014/main" xmlns="" id="{5EB3C332-810A-4F39-B31D-6F08E1A5E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48" y="858948"/>
          <a:ext cx="1738843" cy="682662"/>
        </a:xfrm>
        <a:prstGeom prst="rect">
          <a:avLst/>
        </a:prstGeom>
      </xdr:spPr>
    </xdr:pic>
    <xdr:clientData/>
  </xdr:oneCellAnchor>
  <xdr:twoCellAnchor editAs="oneCell">
    <xdr:from>
      <xdr:col>4</xdr:col>
      <xdr:colOff>25421</xdr:colOff>
      <xdr:row>2</xdr:row>
      <xdr:rowOff>231322</xdr:rowOff>
    </xdr:from>
    <xdr:to>
      <xdr:col>6</xdr:col>
      <xdr:colOff>1347108</xdr:colOff>
      <xdr:row>5</xdr:row>
      <xdr:rowOff>176893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xmlns="" id="{34372176-9F7E-46D1-A6C1-6AEC8582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4635" y="707572"/>
          <a:ext cx="3240294" cy="121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391535</xdr:colOff>
      <xdr:row>3</xdr:row>
      <xdr:rowOff>193478</xdr:rowOff>
    </xdr:from>
    <xdr:ext cx="2075356" cy="770115"/>
    <xdr:pic>
      <xdr:nvPicPr>
        <xdr:cNvPr id="2" name="Imagem 1">
          <a:extLst>
            <a:ext uri="{FF2B5EF4-FFF2-40B4-BE49-F238E27FC236}">
              <a16:creationId xmlns:a16="http://schemas.microsoft.com/office/drawing/2014/main" xmlns="" id="{BB336D02-A5C1-4803-9969-8E457A9BEA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35" y="943572"/>
          <a:ext cx="2075356" cy="770115"/>
        </a:xfrm>
        <a:prstGeom prst="rect">
          <a:avLst/>
        </a:prstGeom>
      </xdr:spPr>
    </xdr:pic>
    <xdr:clientData/>
  </xdr:oneCellAnchor>
  <xdr:twoCellAnchor editAs="oneCell">
    <xdr:from>
      <xdr:col>6</xdr:col>
      <xdr:colOff>147546</xdr:colOff>
      <xdr:row>3</xdr:row>
      <xdr:rowOff>219941</xdr:rowOff>
    </xdr:from>
    <xdr:to>
      <xdr:col>7</xdr:col>
      <xdr:colOff>1123205</xdr:colOff>
      <xdr:row>4</xdr:row>
      <xdr:rowOff>27214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xmlns="" id="{0780B6F4-D5DA-4B1F-A939-C58272FC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2760" y="995548"/>
          <a:ext cx="1968981" cy="746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259130</xdr:colOff>
      <xdr:row>3</xdr:row>
      <xdr:rowOff>340572</xdr:rowOff>
    </xdr:from>
    <xdr:ext cx="1836369" cy="671618"/>
    <xdr:pic>
      <xdr:nvPicPr>
        <xdr:cNvPr id="4" name="Imagem 3">
          <a:extLst>
            <a:ext uri="{FF2B5EF4-FFF2-40B4-BE49-F238E27FC236}">
              <a16:creationId xmlns:a16="http://schemas.microsoft.com/office/drawing/2014/main" xmlns="" id="{BC8B50A0-5370-47DF-BEC8-B2DAFD736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130" y="1176655"/>
          <a:ext cx="1836369" cy="671618"/>
        </a:xfrm>
        <a:prstGeom prst="rect">
          <a:avLst/>
        </a:prstGeom>
      </xdr:spPr>
    </xdr:pic>
    <xdr:clientData/>
  </xdr:oneCellAnchor>
  <xdr:twoCellAnchor editAs="oneCell">
    <xdr:from>
      <xdr:col>6</xdr:col>
      <xdr:colOff>113151</xdr:colOff>
      <xdr:row>3</xdr:row>
      <xdr:rowOff>38101</xdr:rowOff>
    </xdr:from>
    <xdr:to>
      <xdr:col>7</xdr:col>
      <xdr:colOff>1115786</xdr:colOff>
      <xdr:row>4</xdr:row>
      <xdr:rowOff>230355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xmlns="" id="{CF3E32EA-B9EE-472F-A4F9-2EB61034D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258" y="881744"/>
          <a:ext cx="2295314" cy="967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312238</xdr:colOff>
      <xdr:row>2</xdr:row>
      <xdr:rowOff>251280</xdr:rowOff>
    </xdr:from>
    <xdr:ext cx="1986042" cy="793024"/>
    <xdr:pic>
      <xdr:nvPicPr>
        <xdr:cNvPr id="4" name="Imagem 3">
          <a:extLst>
            <a:ext uri="{FF2B5EF4-FFF2-40B4-BE49-F238E27FC236}">
              <a16:creationId xmlns:a16="http://schemas.microsoft.com/office/drawing/2014/main" xmlns="" id="{4AE0EC2F-1BE6-4CC4-A978-60965033FA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38" y="931637"/>
          <a:ext cx="1986042" cy="793024"/>
        </a:xfrm>
        <a:prstGeom prst="rect">
          <a:avLst/>
        </a:prstGeom>
      </xdr:spPr>
    </xdr:pic>
    <xdr:clientData/>
  </xdr:oneCellAnchor>
  <xdr:twoCellAnchor editAs="oneCell">
    <xdr:from>
      <xdr:col>6</xdr:col>
      <xdr:colOff>99334</xdr:colOff>
      <xdr:row>2</xdr:row>
      <xdr:rowOff>257512</xdr:rowOff>
    </xdr:from>
    <xdr:to>
      <xdr:col>9</xdr:col>
      <xdr:colOff>1455965</xdr:colOff>
      <xdr:row>3</xdr:row>
      <xdr:rowOff>870856</xdr:rowOff>
    </xdr:to>
    <xdr:pic>
      <xdr:nvPicPr>
        <xdr:cNvPr id="6" name="Imagem 5" descr="Prefeitura de Pouso Alegre">
          <a:extLst>
            <a:ext uri="{FF2B5EF4-FFF2-40B4-BE49-F238E27FC236}">
              <a16:creationId xmlns:a16="http://schemas.microsoft.com/office/drawing/2014/main" xmlns="" id="{54DDB607-EDF2-4B7E-B484-F5D036A4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048" y="842619"/>
          <a:ext cx="2295524" cy="871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opLeftCell="C1" workbookViewId="0">
      <selection activeCell="C8" sqref="C8"/>
    </sheetView>
  </sheetViews>
  <sheetFormatPr defaultColWidth="9" defaultRowHeight="15" x14ac:dyDescent="0.2"/>
  <cols>
    <col min="1" max="1" width="9.125" style="13" customWidth="1"/>
    <col min="2" max="2" width="30.875" style="13" customWidth="1"/>
    <col min="3" max="3" width="106.875" style="15" bestFit="1" customWidth="1"/>
    <col min="4" max="4" width="21.75" style="14" customWidth="1"/>
    <col min="5" max="5" width="10" style="12" bestFit="1" customWidth="1"/>
    <col min="6" max="6" width="12.125" style="12" customWidth="1"/>
    <col min="7" max="7" width="9" style="7"/>
    <col min="8" max="8" width="18.75" style="7" customWidth="1"/>
    <col min="9" max="9" width="95.25" style="7" bestFit="1" customWidth="1"/>
    <col min="10" max="10" width="17.75" style="7" bestFit="1" customWidth="1"/>
    <col min="11" max="11" width="14.5" style="7" bestFit="1" customWidth="1"/>
    <col min="12" max="12" width="17.75" style="7" bestFit="1" customWidth="1"/>
    <col min="13" max="16384" width="9" style="7"/>
  </cols>
  <sheetData>
    <row r="1" spans="2:5" ht="46.15" customHeight="1" x14ac:dyDescent="0.2">
      <c r="B1" s="272" t="s">
        <v>21</v>
      </c>
      <c r="C1" s="272"/>
    </row>
    <row r="2" spans="2:5" ht="37.9" customHeight="1" x14ac:dyDescent="0.2">
      <c r="B2" s="21" t="s">
        <v>3</v>
      </c>
      <c r="C2" s="10" t="s">
        <v>309</v>
      </c>
      <c r="E2" s="14"/>
    </row>
    <row r="3" spans="2:5" ht="37.9" customHeight="1" x14ac:dyDescent="0.2">
      <c r="B3" s="21" t="s">
        <v>4</v>
      </c>
      <c r="C3" s="10" t="s">
        <v>307</v>
      </c>
      <c r="E3" s="14"/>
    </row>
    <row r="4" spans="2:5" ht="37.9" customHeight="1" x14ac:dyDescent="0.2">
      <c r="B4" s="21" t="s">
        <v>9</v>
      </c>
      <c r="C4" s="42">
        <f ca="1">TODAY()</f>
        <v>45680</v>
      </c>
      <c r="E4" s="14"/>
    </row>
    <row r="5" spans="2:5" ht="37.9" customHeight="1" x14ac:dyDescent="0.2">
      <c r="B5" s="21" t="s">
        <v>13</v>
      </c>
      <c r="C5" s="18">
        <v>0.33910000000000001</v>
      </c>
      <c r="E5" s="14"/>
    </row>
    <row r="6" spans="2:5" ht="37.9" customHeight="1" x14ac:dyDescent="0.2">
      <c r="B6" s="21" t="s">
        <v>14</v>
      </c>
      <c r="C6" s="18"/>
      <c r="E6" s="14"/>
    </row>
    <row r="7" spans="2:5" ht="37.9" customHeight="1" x14ac:dyDescent="0.2">
      <c r="B7" s="21" t="s">
        <v>15</v>
      </c>
      <c r="C7" s="50" t="s">
        <v>475</v>
      </c>
      <c r="E7" s="14"/>
    </row>
    <row r="8" spans="2:5" ht="37.9" customHeight="1" x14ac:dyDescent="0.2">
      <c r="B8" s="21" t="s">
        <v>22</v>
      </c>
      <c r="C8" s="10" t="s">
        <v>201</v>
      </c>
      <c r="E8" s="14"/>
    </row>
    <row r="9" spans="2:5" ht="37.9" customHeight="1" x14ac:dyDescent="0.2">
      <c r="B9" s="21" t="s">
        <v>16</v>
      </c>
      <c r="C9" s="10" t="s">
        <v>202</v>
      </c>
      <c r="E9" s="14"/>
    </row>
    <row r="11" spans="2:5" x14ac:dyDescent="0.2">
      <c r="B11" s="17"/>
      <c r="C11" s="16"/>
      <c r="D11" s="12"/>
    </row>
    <row r="12" spans="2:5" x14ac:dyDescent="0.2">
      <c r="B12" s="273" t="s">
        <v>23</v>
      </c>
      <c r="C12" s="274"/>
      <c r="D12" s="12"/>
    </row>
    <row r="13" spans="2:5" ht="58.9" customHeight="1" x14ac:dyDescent="0.2">
      <c r="B13" s="19"/>
      <c r="C13" s="20"/>
    </row>
    <row r="15" spans="2:5" x14ac:dyDescent="0.2">
      <c r="B15" s="275" t="s">
        <v>24</v>
      </c>
      <c r="C15" s="276"/>
    </row>
    <row r="16" spans="2:5" ht="66.599999999999994" customHeight="1" x14ac:dyDescent="0.2">
      <c r="B16" s="19"/>
      <c r="C16" s="20"/>
    </row>
    <row r="20" spans="3:7" x14ac:dyDescent="0.2">
      <c r="C20" s="7"/>
    </row>
    <row r="21" spans="3:7" x14ac:dyDescent="0.2">
      <c r="C21"/>
    </row>
    <row r="22" spans="3:7" x14ac:dyDescent="0.2">
      <c r="G22"/>
    </row>
    <row r="23" spans="3:7" x14ac:dyDescent="0.2">
      <c r="C23"/>
    </row>
  </sheetData>
  <mergeCells count="3">
    <mergeCell ref="B1:C1"/>
    <mergeCell ref="B12:C12"/>
    <mergeCell ref="B15:C15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"/>
  <sheetViews>
    <sheetView tabSelected="1" view="pageBreakPreview" topLeftCell="A88" zoomScale="70" zoomScaleNormal="70" zoomScaleSheetLayoutView="70" workbookViewId="0">
      <selection activeCell="F275" sqref="F275"/>
    </sheetView>
  </sheetViews>
  <sheetFormatPr defaultColWidth="9" defaultRowHeight="15" x14ac:dyDescent="0.2"/>
  <cols>
    <col min="1" max="1" width="8" style="214" customWidth="1"/>
    <col min="2" max="2" width="19.875" style="53" customWidth="1"/>
    <col min="3" max="3" width="23" style="111" customWidth="1"/>
    <col min="4" max="4" width="11.125" style="94" customWidth="1"/>
    <col min="5" max="5" width="14.25" style="64" customWidth="1"/>
    <col min="6" max="6" width="14.125" style="168" customWidth="1"/>
    <col min="7" max="7" width="16.875" style="173" customWidth="1"/>
    <col min="8" max="8" width="15.5" style="174" customWidth="1"/>
    <col min="9" max="9" width="17.75" style="4" bestFit="1" customWidth="1"/>
    <col min="10" max="10" width="14.5" style="4" bestFit="1" customWidth="1"/>
    <col min="11" max="11" width="17.75" style="4" bestFit="1" customWidth="1"/>
    <col min="12" max="16384" width="9" style="4"/>
  </cols>
  <sheetData>
    <row r="1" spans="1:8" s="23" customFormat="1" ht="20.25" customHeight="1" thickTop="1" thickBot="1" x14ac:dyDescent="0.25">
      <c r="A1" s="284" t="s">
        <v>25</v>
      </c>
      <c r="B1" s="284"/>
      <c r="C1" s="284"/>
      <c r="D1" s="284"/>
      <c r="E1" s="284"/>
      <c r="F1" s="285"/>
      <c r="G1" s="175" t="s">
        <v>3</v>
      </c>
      <c r="H1" s="217" t="str">
        <f>DADOS!C2</f>
        <v>R01</v>
      </c>
    </row>
    <row r="2" spans="1:8" s="23" customFormat="1" ht="20.25" customHeight="1" thickTop="1" thickBot="1" x14ac:dyDescent="0.25">
      <c r="A2" s="286"/>
      <c r="B2" s="286"/>
      <c r="C2" s="286"/>
      <c r="D2" s="286"/>
      <c r="E2" s="286"/>
      <c r="F2" s="287"/>
      <c r="G2" s="175" t="s">
        <v>9</v>
      </c>
      <c r="H2" s="218">
        <f ca="1">DADOS!C4</f>
        <v>45680</v>
      </c>
    </row>
    <row r="3" spans="1:8" s="23" customFormat="1" ht="25.5" customHeight="1" thickTop="1" x14ac:dyDescent="0.2">
      <c r="A3" s="291" t="s">
        <v>10</v>
      </c>
      <c r="B3" s="292"/>
      <c r="C3" s="185" t="s">
        <v>11</v>
      </c>
      <c r="D3" s="176"/>
      <c r="E3" s="177"/>
      <c r="F3" s="178"/>
      <c r="G3" s="179" t="s">
        <v>8</v>
      </c>
      <c r="H3" s="180"/>
    </row>
    <row r="4" spans="1:8" s="23" customFormat="1" ht="59.25" customHeight="1" thickBot="1" x14ac:dyDescent="0.25">
      <c r="A4" s="208"/>
      <c r="B4" s="181"/>
      <c r="C4" s="288" t="str">
        <f>DADOS!C3</f>
        <v>SERVIÇOS DE PODA E ZELADORIA EM ÁREAS VERDES, PRÉDIOS PÚBLICOS E ÁREAS DESPORTIVAS</v>
      </c>
      <c r="D4" s="289"/>
      <c r="E4" s="289"/>
      <c r="F4" s="290"/>
      <c r="G4" s="182"/>
      <c r="H4" s="183"/>
    </row>
    <row r="5" spans="1:8" ht="9" customHeight="1" thickTop="1" thickBot="1" x14ac:dyDescent="0.25">
      <c r="A5" s="294"/>
      <c r="B5" s="294"/>
      <c r="C5" s="294"/>
      <c r="D5" s="294"/>
      <c r="E5" s="294"/>
      <c r="F5" s="294"/>
      <c r="G5" s="294"/>
      <c r="H5" s="294"/>
    </row>
    <row r="6" spans="1:8" s="184" customFormat="1" ht="40.5" customHeight="1" thickTop="1" thickBot="1" x14ac:dyDescent="0.25">
      <c r="A6" s="293" t="str">
        <f>A1&amp;" - "&amp;C4</f>
        <v>MEMORIAL DE CÁLCULO - SERVIÇOS DE PODA E ZELADORIA EM ÁREAS VERDES, PRÉDIOS PÚBLICOS E ÁREAS DESPORTIVAS</v>
      </c>
      <c r="B6" s="293"/>
      <c r="C6" s="293"/>
      <c r="D6" s="293"/>
      <c r="E6" s="293"/>
      <c r="F6" s="293"/>
      <c r="G6" s="293"/>
      <c r="H6" s="293"/>
    </row>
    <row r="7" spans="1:8" ht="9" customHeight="1" thickTop="1" thickBot="1" x14ac:dyDescent="0.25">
      <c r="A7" s="294"/>
      <c r="B7" s="294"/>
      <c r="C7" s="294"/>
      <c r="D7" s="294"/>
      <c r="E7" s="294"/>
      <c r="F7" s="294"/>
      <c r="G7" s="294"/>
      <c r="H7" s="294"/>
    </row>
    <row r="8" spans="1:8" s="95" customFormat="1" ht="16.5" thickBot="1" x14ac:dyDescent="0.25">
      <c r="A8" s="209">
        <v>1</v>
      </c>
      <c r="B8" s="282" t="s">
        <v>132</v>
      </c>
      <c r="C8" s="282"/>
      <c r="D8" s="282"/>
      <c r="E8" s="282"/>
      <c r="F8" s="282"/>
      <c r="G8" s="282"/>
      <c r="H8" s="282"/>
    </row>
    <row r="9" spans="1:8" s="64" customFormat="1" ht="15.75" x14ac:dyDescent="0.2">
      <c r="A9" s="210" t="s">
        <v>107</v>
      </c>
      <c r="B9" s="277" t="s">
        <v>134</v>
      </c>
      <c r="C9" s="277"/>
      <c r="D9" s="277"/>
      <c r="E9" s="277"/>
      <c r="F9" s="277"/>
      <c r="G9" s="277"/>
      <c r="H9" s="277"/>
    </row>
    <row r="10" spans="1:8" s="165" customFormat="1" ht="15.75" x14ac:dyDescent="0.2">
      <c r="A10" s="211"/>
      <c r="B10" s="65"/>
      <c r="C10" s="21"/>
      <c r="D10" s="52"/>
      <c r="E10" s="49"/>
      <c r="F10" s="169"/>
      <c r="G10" s="170"/>
      <c r="H10" s="170"/>
    </row>
    <row r="11" spans="1:8" s="165" customFormat="1" ht="15.75" x14ac:dyDescent="0.2">
      <c r="A11" s="211"/>
      <c r="B11" s="65"/>
      <c r="C11" s="17" t="s">
        <v>26</v>
      </c>
      <c r="D11" s="54">
        <v>1</v>
      </c>
      <c r="E11" s="62" t="s">
        <v>109</v>
      </c>
      <c r="F11" s="169"/>
      <c r="G11" s="170"/>
      <c r="H11" s="170"/>
    </row>
    <row r="12" spans="1:8" s="165" customFormat="1" ht="15.75" x14ac:dyDescent="0.2">
      <c r="A12" s="211"/>
      <c r="B12" s="65"/>
      <c r="C12" s="17" t="s">
        <v>33</v>
      </c>
      <c r="D12" s="54">
        <v>12</v>
      </c>
      <c r="E12" s="62" t="s">
        <v>35</v>
      </c>
      <c r="F12" s="169"/>
      <c r="G12" s="170"/>
      <c r="H12" s="170"/>
    </row>
    <row r="13" spans="1:8" s="69" customFormat="1" ht="16.5" thickBot="1" x14ac:dyDescent="0.25">
      <c r="A13" s="212"/>
      <c r="B13" s="66"/>
      <c r="C13" s="67" t="s">
        <v>0</v>
      </c>
      <c r="D13" s="68">
        <f>D11*D12</f>
        <v>12</v>
      </c>
      <c r="E13" s="66" t="s">
        <v>35</v>
      </c>
      <c r="F13" s="171"/>
      <c r="G13" s="172"/>
      <c r="H13" s="172"/>
    </row>
    <row r="14" spans="1:8" s="64" customFormat="1" ht="15.75" x14ac:dyDescent="0.2">
      <c r="A14" s="210" t="s">
        <v>110</v>
      </c>
      <c r="B14" s="277" t="s">
        <v>133</v>
      </c>
      <c r="C14" s="277"/>
      <c r="D14" s="277"/>
      <c r="E14" s="277"/>
      <c r="F14" s="277"/>
      <c r="G14" s="277"/>
      <c r="H14" s="277"/>
    </row>
    <row r="15" spans="1:8" s="165" customFormat="1" ht="15.75" x14ac:dyDescent="0.2">
      <c r="A15" s="211"/>
      <c r="B15" s="65"/>
      <c r="C15" s="21"/>
      <c r="D15" s="52"/>
      <c r="E15" s="49"/>
      <c r="F15" s="169"/>
      <c r="G15" s="170"/>
      <c r="H15" s="170"/>
    </row>
    <row r="16" spans="1:8" s="165" customFormat="1" ht="15.75" x14ac:dyDescent="0.2">
      <c r="A16" s="211"/>
      <c r="B16" s="65"/>
      <c r="C16" s="17" t="s">
        <v>26</v>
      </c>
      <c r="D16" s="54">
        <v>1</v>
      </c>
      <c r="E16" s="62" t="s">
        <v>54</v>
      </c>
      <c r="F16" s="169"/>
      <c r="G16" s="170"/>
      <c r="H16" s="170"/>
    </row>
    <row r="17" spans="1:8" s="165" customFormat="1" ht="15.75" x14ac:dyDescent="0.2">
      <c r="A17" s="211"/>
      <c r="B17" s="65"/>
      <c r="C17" s="17" t="s">
        <v>33</v>
      </c>
      <c r="D17" s="54">
        <v>12</v>
      </c>
      <c r="E17" s="62" t="s">
        <v>35</v>
      </c>
      <c r="F17" s="169"/>
      <c r="G17" s="170"/>
      <c r="H17" s="170"/>
    </row>
    <row r="18" spans="1:8" s="69" customFormat="1" ht="16.5" thickBot="1" x14ac:dyDescent="0.25">
      <c r="A18" s="212"/>
      <c r="B18" s="66"/>
      <c r="C18" s="67" t="s">
        <v>0</v>
      </c>
      <c r="D18" s="68">
        <f>D16*D17</f>
        <v>12</v>
      </c>
      <c r="E18" s="66" t="s">
        <v>35</v>
      </c>
      <c r="F18" s="171"/>
      <c r="G18" s="172"/>
      <c r="H18" s="172"/>
    </row>
    <row r="19" spans="1:8" s="64" customFormat="1" ht="15.75" x14ac:dyDescent="0.2">
      <c r="A19" s="210" t="s">
        <v>111</v>
      </c>
      <c r="B19" s="277" t="s">
        <v>135</v>
      </c>
      <c r="C19" s="277"/>
      <c r="D19" s="277"/>
      <c r="E19" s="277"/>
      <c r="F19" s="277"/>
      <c r="G19" s="277"/>
      <c r="H19" s="277"/>
    </row>
    <row r="20" spans="1:8" s="165" customFormat="1" ht="15.75" x14ac:dyDescent="0.2">
      <c r="A20" s="211"/>
      <c r="B20" s="65"/>
      <c r="C20" s="21"/>
      <c r="D20" s="52"/>
      <c r="E20" s="49"/>
      <c r="F20" s="169"/>
      <c r="G20" s="170"/>
      <c r="H20" s="170"/>
    </row>
    <row r="21" spans="1:8" s="165" customFormat="1" ht="15.75" x14ac:dyDescent="0.2">
      <c r="A21" s="211"/>
      <c r="B21" s="65"/>
      <c r="C21" s="17" t="s">
        <v>26</v>
      </c>
      <c r="D21" s="54">
        <v>2</v>
      </c>
      <c r="E21" s="62" t="s">
        <v>109</v>
      </c>
      <c r="F21" s="169"/>
      <c r="G21" s="170"/>
      <c r="H21" s="170"/>
    </row>
    <row r="22" spans="1:8" s="165" customFormat="1" ht="15.75" x14ac:dyDescent="0.2">
      <c r="A22" s="211"/>
      <c r="B22" s="65"/>
      <c r="C22" s="17" t="s">
        <v>33</v>
      </c>
      <c r="D22" s="54">
        <v>12</v>
      </c>
      <c r="E22" s="62" t="s">
        <v>35</v>
      </c>
      <c r="F22" s="169"/>
      <c r="G22" s="170"/>
      <c r="H22" s="170"/>
    </row>
    <row r="23" spans="1:8" s="69" customFormat="1" ht="16.5" thickBot="1" x14ac:dyDescent="0.25">
      <c r="A23" s="212"/>
      <c r="B23" s="66"/>
      <c r="C23" s="67" t="s">
        <v>0</v>
      </c>
      <c r="D23" s="68">
        <f>D21*D22</f>
        <v>24</v>
      </c>
      <c r="E23" s="66" t="s">
        <v>35</v>
      </c>
      <c r="F23" s="171"/>
      <c r="G23" s="172"/>
      <c r="H23" s="172"/>
    </row>
    <row r="24" spans="1:8" s="64" customFormat="1" ht="15.75" x14ac:dyDescent="0.2">
      <c r="A24" s="210" t="s">
        <v>112</v>
      </c>
      <c r="B24" s="277" t="s">
        <v>195</v>
      </c>
      <c r="C24" s="277"/>
      <c r="D24" s="277"/>
      <c r="E24" s="277"/>
      <c r="F24" s="277"/>
      <c r="G24" s="277"/>
      <c r="H24" s="277"/>
    </row>
    <row r="25" spans="1:8" s="165" customFormat="1" ht="15.75" x14ac:dyDescent="0.2">
      <c r="A25" s="211"/>
      <c r="B25" s="65"/>
      <c r="C25" s="21"/>
      <c r="D25" s="52"/>
      <c r="E25" s="49"/>
      <c r="F25" s="169"/>
      <c r="G25" s="170"/>
      <c r="H25" s="170"/>
    </row>
    <row r="26" spans="1:8" s="165" customFormat="1" ht="15.75" x14ac:dyDescent="0.2">
      <c r="A26" s="211"/>
      <c r="B26" s="65"/>
      <c r="C26" s="17" t="s">
        <v>26</v>
      </c>
      <c r="D26" s="54">
        <v>1</v>
      </c>
      <c r="E26" s="62" t="s">
        <v>54</v>
      </c>
      <c r="F26" s="169"/>
      <c r="G26" s="170"/>
      <c r="H26" s="170"/>
    </row>
    <row r="27" spans="1:8" s="165" customFormat="1" ht="15.75" x14ac:dyDescent="0.2">
      <c r="A27" s="211"/>
      <c r="B27" s="65"/>
      <c r="C27" s="17" t="s">
        <v>33</v>
      </c>
      <c r="D27" s="54">
        <v>12</v>
      </c>
      <c r="E27" s="62" t="s">
        <v>35</v>
      </c>
      <c r="F27" s="169"/>
      <c r="G27" s="170"/>
      <c r="H27" s="170"/>
    </row>
    <row r="28" spans="1:8" s="69" customFormat="1" ht="16.5" thickBot="1" x14ac:dyDescent="0.25">
      <c r="A28" s="212"/>
      <c r="B28" s="66"/>
      <c r="C28" s="67" t="s">
        <v>0</v>
      </c>
      <c r="D28" s="68">
        <f>D26*D27</f>
        <v>12</v>
      </c>
      <c r="E28" s="66" t="s">
        <v>35</v>
      </c>
      <c r="F28" s="171"/>
      <c r="G28" s="172"/>
      <c r="H28" s="172"/>
    </row>
    <row r="29" spans="1:8" s="64" customFormat="1" ht="15.75" x14ac:dyDescent="0.2">
      <c r="A29" s="210" t="s">
        <v>113</v>
      </c>
      <c r="B29" s="277" t="s">
        <v>196</v>
      </c>
      <c r="C29" s="277"/>
      <c r="D29" s="277"/>
      <c r="E29" s="277"/>
      <c r="F29" s="277"/>
      <c r="G29" s="277"/>
      <c r="H29" s="277"/>
    </row>
    <row r="30" spans="1:8" s="165" customFormat="1" ht="15.75" x14ac:dyDescent="0.2">
      <c r="A30" s="211"/>
      <c r="B30" s="65"/>
      <c r="C30" s="21"/>
      <c r="D30" s="52"/>
      <c r="E30" s="49"/>
      <c r="F30" s="169"/>
      <c r="G30" s="170"/>
      <c r="H30" s="170"/>
    </row>
    <row r="31" spans="1:8" s="165" customFormat="1" ht="15.75" x14ac:dyDescent="0.2">
      <c r="A31" s="211"/>
      <c r="B31" s="65"/>
      <c r="C31" s="17" t="s">
        <v>26</v>
      </c>
      <c r="D31" s="54">
        <v>2</v>
      </c>
      <c r="E31" s="62" t="s">
        <v>109</v>
      </c>
      <c r="F31" s="169"/>
      <c r="G31" s="170"/>
      <c r="H31" s="170"/>
    </row>
    <row r="32" spans="1:8" s="165" customFormat="1" ht="15.75" x14ac:dyDescent="0.2">
      <c r="A32" s="211"/>
      <c r="B32" s="65"/>
      <c r="C32" s="17" t="s">
        <v>33</v>
      </c>
      <c r="D32" s="54">
        <v>12</v>
      </c>
      <c r="E32" s="62" t="s">
        <v>35</v>
      </c>
      <c r="F32" s="169"/>
      <c r="G32" s="170"/>
      <c r="H32" s="170"/>
    </row>
    <row r="33" spans="1:8" s="69" customFormat="1" ht="16.5" thickBot="1" x14ac:dyDescent="0.25">
      <c r="A33" s="212"/>
      <c r="B33" s="66"/>
      <c r="C33" s="67" t="s">
        <v>0</v>
      </c>
      <c r="D33" s="68">
        <f>D31*D32</f>
        <v>24</v>
      </c>
      <c r="E33" s="66" t="s">
        <v>35</v>
      </c>
      <c r="F33" s="171"/>
      <c r="G33" s="172"/>
      <c r="H33" s="172"/>
    </row>
    <row r="34" spans="1:8" s="64" customFormat="1" ht="15.75" x14ac:dyDescent="0.2">
      <c r="A34" s="210" t="s">
        <v>114</v>
      </c>
      <c r="B34" s="277" t="s">
        <v>197</v>
      </c>
      <c r="C34" s="277"/>
      <c r="D34" s="277"/>
      <c r="E34" s="277"/>
      <c r="F34" s="277"/>
      <c r="G34" s="277"/>
      <c r="H34" s="277"/>
    </row>
    <row r="35" spans="1:8" s="165" customFormat="1" ht="15.75" x14ac:dyDescent="0.2">
      <c r="A35" s="211"/>
      <c r="B35" s="65"/>
      <c r="C35" s="21"/>
      <c r="D35" s="52"/>
      <c r="E35" s="49"/>
      <c r="F35" s="169"/>
      <c r="G35" s="170"/>
      <c r="H35" s="170"/>
    </row>
    <row r="36" spans="1:8" s="165" customFormat="1" ht="15.75" x14ac:dyDescent="0.2">
      <c r="A36" s="211"/>
      <c r="B36" s="65"/>
      <c r="C36" s="17" t="s">
        <v>26</v>
      </c>
      <c r="D36" s="54">
        <v>1</v>
      </c>
      <c r="E36" s="62" t="s">
        <v>54</v>
      </c>
      <c r="F36" s="169"/>
      <c r="G36" s="170"/>
      <c r="H36" s="170"/>
    </row>
    <row r="37" spans="1:8" s="165" customFormat="1" ht="15.75" x14ac:dyDescent="0.2">
      <c r="A37" s="211"/>
      <c r="B37" s="65"/>
      <c r="C37" s="17" t="s">
        <v>33</v>
      </c>
      <c r="D37" s="54">
        <v>12</v>
      </c>
      <c r="E37" s="62" t="s">
        <v>35</v>
      </c>
      <c r="F37" s="169"/>
      <c r="G37" s="170"/>
      <c r="H37" s="170"/>
    </row>
    <row r="38" spans="1:8" s="69" customFormat="1" ht="16.5" thickBot="1" x14ac:dyDescent="0.25">
      <c r="A38" s="212"/>
      <c r="B38" s="66"/>
      <c r="C38" s="67" t="s">
        <v>0</v>
      </c>
      <c r="D38" s="68">
        <f>D36*D37</f>
        <v>12</v>
      </c>
      <c r="E38" s="66" t="s">
        <v>35</v>
      </c>
      <c r="F38" s="171"/>
      <c r="G38" s="172"/>
      <c r="H38" s="172"/>
    </row>
    <row r="39" spans="1:8" s="64" customFormat="1" ht="15.75" x14ac:dyDescent="0.2">
      <c r="A39" s="210" t="s">
        <v>115</v>
      </c>
      <c r="B39" s="277" t="s">
        <v>136</v>
      </c>
      <c r="C39" s="277"/>
      <c r="D39" s="277"/>
      <c r="E39" s="277"/>
      <c r="F39" s="277"/>
      <c r="G39" s="277"/>
      <c r="H39" s="277"/>
    </row>
    <row r="40" spans="1:8" s="165" customFormat="1" ht="15.75" x14ac:dyDescent="0.2">
      <c r="A40" s="211"/>
      <c r="B40" s="65"/>
      <c r="C40" s="21"/>
      <c r="D40" s="52"/>
      <c r="E40" s="49"/>
      <c r="F40" s="169"/>
      <c r="G40" s="170"/>
      <c r="H40" s="170"/>
    </row>
    <row r="41" spans="1:8" s="165" customFormat="1" ht="15.75" x14ac:dyDescent="0.2">
      <c r="A41" s="211"/>
      <c r="B41" s="65"/>
      <c r="C41" s="17" t="s">
        <v>26</v>
      </c>
      <c r="D41" s="54">
        <v>2</v>
      </c>
      <c r="E41" s="62" t="s">
        <v>109</v>
      </c>
      <c r="F41" s="169"/>
      <c r="G41" s="170"/>
      <c r="H41" s="170"/>
    </row>
    <row r="42" spans="1:8" s="165" customFormat="1" ht="15.75" x14ac:dyDescent="0.2">
      <c r="A42" s="211"/>
      <c r="B42" s="65"/>
      <c r="C42" s="17" t="s">
        <v>33</v>
      </c>
      <c r="D42" s="54">
        <v>12</v>
      </c>
      <c r="E42" s="62" t="s">
        <v>35</v>
      </c>
      <c r="F42" s="169"/>
      <c r="G42" s="170"/>
      <c r="H42" s="170"/>
    </row>
    <row r="43" spans="1:8" s="69" customFormat="1" ht="16.5" thickBot="1" x14ac:dyDescent="0.25">
      <c r="A43" s="212"/>
      <c r="B43" s="66"/>
      <c r="C43" s="67" t="s">
        <v>0</v>
      </c>
      <c r="D43" s="68">
        <f>D41*D42</f>
        <v>24</v>
      </c>
      <c r="E43" s="66" t="s">
        <v>35</v>
      </c>
      <c r="F43" s="171"/>
      <c r="G43" s="172"/>
      <c r="H43" s="172"/>
    </row>
    <row r="44" spans="1:8" s="64" customFormat="1" ht="15.75" x14ac:dyDescent="0.2">
      <c r="A44" s="210" t="s">
        <v>170</v>
      </c>
      <c r="B44" s="277" t="s">
        <v>198</v>
      </c>
      <c r="C44" s="277"/>
      <c r="D44" s="277"/>
      <c r="E44" s="277"/>
      <c r="F44" s="277"/>
      <c r="G44" s="277"/>
      <c r="H44" s="277"/>
    </row>
    <row r="45" spans="1:8" s="165" customFormat="1" ht="15.75" x14ac:dyDescent="0.2">
      <c r="A45" s="211"/>
      <c r="B45" s="65"/>
      <c r="C45" s="21"/>
      <c r="D45" s="52"/>
      <c r="E45" s="49"/>
      <c r="F45" s="169"/>
      <c r="G45" s="170"/>
      <c r="H45" s="170"/>
    </row>
    <row r="46" spans="1:8" s="165" customFormat="1" ht="15.75" x14ac:dyDescent="0.2">
      <c r="A46" s="211"/>
      <c r="B46" s="65"/>
      <c r="C46" s="17" t="s">
        <v>26</v>
      </c>
      <c r="D46" s="54">
        <v>2</v>
      </c>
      <c r="E46" s="62" t="s">
        <v>109</v>
      </c>
      <c r="F46" s="169"/>
      <c r="G46" s="170"/>
      <c r="H46" s="170"/>
    </row>
    <row r="47" spans="1:8" s="165" customFormat="1" ht="15.75" x14ac:dyDescent="0.2">
      <c r="A47" s="211"/>
      <c r="B47" s="65"/>
      <c r="C47" s="17" t="s">
        <v>33</v>
      </c>
      <c r="D47" s="54">
        <v>12</v>
      </c>
      <c r="E47" s="62" t="s">
        <v>35</v>
      </c>
      <c r="F47" s="169"/>
      <c r="G47" s="170"/>
      <c r="H47" s="170"/>
    </row>
    <row r="48" spans="1:8" s="69" customFormat="1" ht="16.5" thickBot="1" x14ac:dyDescent="0.25">
      <c r="A48" s="212"/>
      <c r="B48" s="66"/>
      <c r="C48" s="67" t="s">
        <v>0</v>
      </c>
      <c r="D48" s="68">
        <f>D46*D47</f>
        <v>24</v>
      </c>
      <c r="E48" s="66" t="s">
        <v>35</v>
      </c>
      <c r="F48" s="171"/>
      <c r="G48" s="172"/>
      <c r="H48" s="172"/>
    </row>
    <row r="49" spans="1:8" s="64" customFormat="1" ht="15.75" x14ac:dyDescent="0.2">
      <c r="A49" s="210" t="s">
        <v>171</v>
      </c>
      <c r="B49" s="277" t="s">
        <v>137</v>
      </c>
      <c r="C49" s="277"/>
      <c r="D49" s="277"/>
      <c r="E49" s="277"/>
      <c r="F49" s="277"/>
      <c r="G49" s="277"/>
      <c r="H49" s="277"/>
    </row>
    <row r="50" spans="1:8" s="165" customFormat="1" ht="15.75" x14ac:dyDescent="0.2">
      <c r="A50" s="211"/>
      <c r="B50" s="65"/>
      <c r="C50" s="21"/>
      <c r="D50" s="52"/>
      <c r="E50" s="49"/>
      <c r="F50" s="169"/>
      <c r="G50" s="170"/>
      <c r="H50" s="170"/>
    </row>
    <row r="51" spans="1:8" s="69" customFormat="1" ht="16.5" thickBot="1" x14ac:dyDescent="0.25">
      <c r="A51" s="212"/>
      <c r="B51" s="66"/>
      <c r="C51" s="67" t="s">
        <v>0</v>
      </c>
      <c r="D51" s="68">
        <v>12</v>
      </c>
      <c r="E51" s="66" t="s">
        <v>35</v>
      </c>
      <c r="F51" s="171"/>
      <c r="G51" s="172"/>
      <c r="H51" s="172"/>
    </row>
    <row r="52" spans="1:8" s="95" customFormat="1" ht="16.5" thickBot="1" x14ac:dyDescent="0.25">
      <c r="A52" s="209" t="s">
        <v>287</v>
      </c>
      <c r="B52" s="282" t="s">
        <v>60</v>
      </c>
      <c r="C52" s="282"/>
      <c r="D52" s="282"/>
      <c r="E52" s="282"/>
      <c r="F52" s="282"/>
      <c r="G52" s="282"/>
      <c r="H52" s="282"/>
    </row>
    <row r="53" spans="1:8" s="5" customFormat="1" ht="16.5" thickBot="1" x14ac:dyDescent="0.25">
      <c r="A53" s="213" t="s">
        <v>116</v>
      </c>
      <c r="B53" s="280" t="s">
        <v>50</v>
      </c>
      <c r="C53" s="280"/>
      <c r="D53" s="280"/>
      <c r="E53" s="280"/>
      <c r="F53" s="280"/>
      <c r="G53" s="280"/>
      <c r="H53" s="280"/>
    </row>
    <row r="54" spans="1:8" s="64" customFormat="1" ht="15.75" x14ac:dyDescent="0.2">
      <c r="A54" s="210" t="s">
        <v>117</v>
      </c>
      <c r="B54" s="277" t="s">
        <v>188</v>
      </c>
      <c r="C54" s="277"/>
      <c r="D54" s="277"/>
      <c r="E54" s="277"/>
      <c r="F54" s="277"/>
      <c r="G54" s="277"/>
      <c r="H54" s="277"/>
    </row>
    <row r="55" spans="1:8" s="165" customFormat="1" ht="15.75" x14ac:dyDescent="0.2">
      <c r="A55" s="211"/>
      <c r="B55" s="65"/>
      <c r="C55" s="21"/>
      <c r="D55" s="52"/>
      <c r="E55" s="49"/>
      <c r="F55" s="169"/>
      <c r="G55" s="170"/>
      <c r="H55" s="170"/>
    </row>
    <row r="56" spans="1:8" s="165" customFormat="1" ht="15.75" x14ac:dyDescent="0.2">
      <c r="A56" s="211"/>
      <c r="B56" s="65"/>
      <c r="C56" s="17" t="s">
        <v>161</v>
      </c>
      <c r="D56" s="54">
        <v>2</v>
      </c>
      <c r="E56" s="49"/>
      <c r="F56" s="169"/>
      <c r="G56" s="170"/>
      <c r="H56" s="170"/>
    </row>
    <row r="57" spans="1:8" s="165" customFormat="1" ht="15.75" x14ac:dyDescent="0.2">
      <c r="A57" s="211"/>
      <c r="B57" s="65"/>
      <c r="C57" s="17" t="s">
        <v>26</v>
      </c>
      <c r="D57" s="54">
        <v>2</v>
      </c>
      <c r="E57" s="62" t="s">
        <v>54</v>
      </c>
      <c r="F57" s="169" t="s">
        <v>247</v>
      </c>
      <c r="G57" s="169"/>
      <c r="H57" s="169"/>
    </row>
    <row r="58" spans="1:8" s="219" customFormat="1" ht="15.75" x14ac:dyDescent="0.2">
      <c r="A58" s="211"/>
      <c r="B58" s="65"/>
      <c r="C58" s="17" t="s">
        <v>337</v>
      </c>
      <c r="D58" s="54">
        <f>D56*D57</f>
        <v>4</v>
      </c>
      <c r="E58" s="62" t="s">
        <v>52</v>
      </c>
      <c r="F58" s="169"/>
      <c r="G58" s="170"/>
      <c r="H58" s="170"/>
    </row>
    <row r="59" spans="1:8" s="165" customFormat="1" ht="15.75" x14ac:dyDescent="0.2">
      <c r="A59" s="211"/>
      <c r="B59" s="65"/>
      <c r="C59" s="17" t="s">
        <v>33</v>
      </c>
      <c r="D59" s="54">
        <v>12</v>
      </c>
      <c r="E59" s="62" t="s">
        <v>35</v>
      </c>
      <c r="F59" s="169"/>
      <c r="G59" s="170"/>
      <c r="H59" s="170"/>
    </row>
    <row r="60" spans="1:8" s="69" customFormat="1" ht="16.5" thickBot="1" x14ac:dyDescent="0.25">
      <c r="A60" s="212"/>
      <c r="B60" s="66"/>
      <c r="C60" s="67" t="s">
        <v>0</v>
      </c>
      <c r="D60" s="68">
        <f>D58*D59</f>
        <v>48</v>
      </c>
      <c r="E60" s="66" t="s">
        <v>35</v>
      </c>
      <c r="F60" s="171"/>
      <c r="G60" s="172"/>
      <c r="H60" s="172"/>
    </row>
    <row r="61" spans="1:8" s="64" customFormat="1" ht="15.75" x14ac:dyDescent="0.2">
      <c r="A61" s="210" t="s">
        <v>118</v>
      </c>
      <c r="B61" s="277" t="s">
        <v>189</v>
      </c>
      <c r="C61" s="277"/>
      <c r="D61" s="277"/>
      <c r="E61" s="277"/>
      <c r="F61" s="277"/>
      <c r="G61" s="277"/>
      <c r="H61" s="277"/>
    </row>
    <row r="62" spans="1:8" s="165" customFormat="1" ht="15.75" x14ac:dyDescent="0.2">
      <c r="A62" s="211"/>
      <c r="B62" s="65"/>
      <c r="C62" s="21"/>
      <c r="D62" s="52"/>
      <c r="E62" s="49"/>
      <c r="F62" s="169"/>
      <c r="G62" s="170"/>
      <c r="H62" s="170"/>
    </row>
    <row r="63" spans="1:8" s="165" customFormat="1" ht="15.75" x14ac:dyDescent="0.2">
      <c r="A63" s="211"/>
      <c r="B63" s="65"/>
      <c r="C63" s="17" t="s">
        <v>161</v>
      </c>
      <c r="D63" s="54">
        <v>2</v>
      </c>
      <c r="E63" s="49"/>
      <c r="F63" s="169"/>
      <c r="G63" s="170"/>
      <c r="H63" s="170"/>
    </row>
    <row r="64" spans="1:8" s="165" customFormat="1" ht="15.75" x14ac:dyDescent="0.2">
      <c r="A64" s="211"/>
      <c r="B64" s="65"/>
      <c r="C64" s="17" t="s">
        <v>26</v>
      </c>
      <c r="D64" s="54">
        <v>1</v>
      </c>
      <c r="E64" s="62" t="s">
        <v>54</v>
      </c>
      <c r="F64" s="169"/>
      <c r="G64" s="170"/>
      <c r="H64" s="170"/>
    </row>
    <row r="65" spans="1:8" s="219" customFormat="1" ht="15.75" x14ac:dyDescent="0.2">
      <c r="A65" s="211"/>
      <c r="B65" s="65"/>
      <c r="C65" s="17" t="s">
        <v>337</v>
      </c>
      <c r="D65" s="54">
        <f>D63*D64</f>
        <v>2</v>
      </c>
      <c r="E65" s="62" t="s">
        <v>52</v>
      </c>
      <c r="F65" s="169"/>
      <c r="G65" s="170"/>
      <c r="H65" s="170"/>
    </row>
    <row r="66" spans="1:8" s="165" customFormat="1" ht="15.75" x14ac:dyDescent="0.2">
      <c r="A66" s="211"/>
      <c r="B66" s="65"/>
      <c r="C66" s="17" t="s">
        <v>33</v>
      </c>
      <c r="D66" s="54">
        <v>12</v>
      </c>
      <c r="E66" s="62" t="s">
        <v>35</v>
      </c>
      <c r="F66" s="169"/>
      <c r="G66" s="170"/>
      <c r="H66" s="170"/>
    </row>
    <row r="67" spans="1:8" s="69" customFormat="1" ht="16.5" thickBot="1" x14ac:dyDescent="0.25">
      <c r="A67" s="212"/>
      <c r="B67" s="66"/>
      <c r="C67" s="67" t="s">
        <v>0</v>
      </c>
      <c r="D67" s="68">
        <f>D65*D66</f>
        <v>24</v>
      </c>
      <c r="E67" s="66" t="s">
        <v>35</v>
      </c>
      <c r="F67" s="171"/>
      <c r="G67" s="172"/>
      <c r="H67" s="172"/>
    </row>
    <row r="68" spans="1:8" s="64" customFormat="1" ht="15.75" x14ac:dyDescent="0.2">
      <c r="A68" s="210" t="s">
        <v>160</v>
      </c>
      <c r="B68" s="277" t="s">
        <v>66</v>
      </c>
      <c r="C68" s="277"/>
      <c r="D68" s="277"/>
      <c r="E68" s="277"/>
      <c r="F68" s="277"/>
      <c r="G68" s="277"/>
      <c r="H68" s="277"/>
    </row>
    <row r="69" spans="1:8" s="165" customFormat="1" ht="15.75" x14ac:dyDescent="0.2">
      <c r="A69" s="211"/>
      <c r="B69" s="65"/>
      <c r="C69" s="21"/>
      <c r="D69" s="52"/>
      <c r="E69" s="49"/>
      <c r="F69" s="169"/>
      <c r="G69" s="170"/>
      <c r="H69" s="170"/>
    </row>
    <row r="70" spans="1:8" s="165" customFormat="1" ht="15.75" x14ac:dyDescent="0.2">
      <c r="A70" s="211"/>
      <c r="B70" s="65"/>
      <c r="C70" s="17" t="s">
        <v>161</v>
      </c>
      <c r="D70" s="54">
        <v>2</v>
      </c>
      <c r="E70" s="49"/>
      <c r="F70" s="169"/>
      <c r="G70" s="170"/>
      <c r="H70" s="170"/>
    </row>
    <row r="71" spans="1:8" s="165" customFormat="1" ht="15.75" x14ac:dyDescent="0.2">
      <c r="A71" s="211"/>
      <c r="B71" s="65"/>
      <c r="C71" s="17" t="s">
        <v>26</v>
      </c>
      <c r="D71" s="54">
        <v>3</v>
      </c>
      <c r="E71" s="62" t="s">
        <v>54</v>
      </c>
      <c r="F71" s="169" t="s">
        <v>190</v>
      </c>
      <c r="G71" s="170"/>
      <c r="H71" s="170"/>
    </row>
    <row r="72" spans="1:8" s="219" customFormat="1" ht="15.75" x14ac:dyDescent="0.2">
      <c r="A72" s="211"/>
      <c r="B72" s="65"/>
      <c r="C72" s="17" t="s">
        <v>337</v>
      </c>
      <c r="D72" s="54">
        <f>D70*D71</f>
        <v>6</v>
      </c>
      <c r="E72" s="62" t="s">
        <v>52</v>
      </c>
      <c r="F72" s="169"/>
      <c r="G72" s="170"/>
      <c r="H72" s="170"/>
    </row>
    <row r="73" spans="1:8" s="165" customFormat="1" ht="15.75" x14ac:dyDescent="0.2">
      <c r="A73" s="211"/>
      <c r="B73" s="65"/>
      <c r="C73" s="17" t="s">
        <v>33</v>
      </c>
      <c r="D73" s="54">
        <v>12</v>
      </c>
      <c r="E73" s="62" t="s">
        <v>35</v>
      </c>
      <c r="F73" s="169"/>
      <c r="G73" s="170"/>
      <c r="H73" s="170"/>
    </row>
    <row r="74" spans="1:8" s="69" customFormat="1" ht="16.5" thickBot="1" x14ac:dyDescent="0.25">
      <c r="A74" s="212"/>
      <c r="B74" s="66"/>
      <c r="C74" s="67" t="s">
        <v>0</v>
      </c>
      <c r="D74" s="68">
        <f>D72*D73</f>
        <v>72</v>
      </c>
      <c r="E74" s="66" t="s">
        <v>35</v>
      </c>
      <c r="F74" s="171"/>
      <c r="G74" s="172"/>
      <c r="H74" s="172"/>
    </row>
    <row r="75" spans="1:8" s="64" customFormat="1" ht="15.75" x14ac:dyDescent="0.2">
      <c r="A75" s="210" t="s">
        <v>288</v>
      </c>
      <c r="B75" s="277" t="s">
        <v>108</v>
      </c>
      <c r="C75" s="277"/>
      <c r="D75" s="277"/>
      <c r="E75" s="277"/>
      <c r="F75" s="277"/>
      <c r="G75" s="277"/>
      <c r="H75" s="277"/>
    </row>
    <row r="76" spans="1:8" s="165" customFormat="1" ht="15.75" x14ac:dyDescent="0.2">
      <c r="A76" s="211"/>
      <c r="B76" s="65"/>
      <c r="C76" s="21"/>
      <c r="D76" s="52"/>
      <c r="E76" s="49"/>
      <c r="F76" s="169"/>
      <c r="G76" s="170"/>
      <c r="H76" s="170"/>
    </row>
    <row r="77" spans="1:8" s="165" customFormat="1" ht="15.75" x14ac:dyDescent="0.2">
      <c r="A77" s="211"/>
      <c r="B77" s="65"/>
      <c r="C77" s="17" t="s">
        <v>161</v>
      </c>
      <c r="D77" s="54">
        <v>2</v>
      </c>
      <c r="E77" s="49"/>
      <c r="F77" s="169"/>
      <c r="G77" s="170"/>
      <c r="H77" s="170"/>
    </row>
    <row r="78" spans="1:8" s="165" customFormat="1" ht="15.75" x14ac:dyDescent="0.2">
      <c r="A78" s="211"/>
      <c r="B78" s="65"/>
      <c r="C78" s="17" t="s">
        <v>26</v>
      </c>
      <c r="D78" s="54">
        <v>2</v>
      </c>
      <c r="E78" s="62" t="s">
        <v>54</v>
      </c>
      <c r="F78" s="283" t="s">
        <v>248</v>
      </c>
      <c r="G78" s="283"/>
      <c r="H78" s="283"/>
    </row>
    <row r="79" spans="1:8" s="219" customFormat="1" ht="15.75" x14ac:dyDescent="0.2">
      <c r="A79" s="211"/>
      <c r="B79" s="65"/>
      <c r="C79" s="17" t="s">
        <v>337</v>
      </c>
      <c r="D79" s="54">
        <f>D77*D78</f>
        <v>4</v>
      </c>
      <c r="E79" s="62" t="s">
        <v>52</v>
      </c>
      <c r="F79" s="283"/>
      <c r="G79" s="283"/>
      <c r="H79" s="283"/>
    </row>
    <row r="80" spans="1:8" s="165" customFormat="1" ht="15.75" x14ac:dyDescent="0.2">
      <c r="A80" s="211"/>
      <c r="B80" s="65"/>
      <c r="C80" s="17" t="s">
        <v>33</v>
      </c>
      <c r="D80" s="54">
        <v>12</v>
      </c>
      <c r="E80" s="62" t="s">
        <v>35</v>
      </c>
      <c r="F80" s="283"/>
      <c r="G80" s="283"/>
      <c r="H80" s="283"/>
    </row>
    <row r="81" spans="1:8" s="69" customFormat="1" ht="16.5" thickBot="1" x14ac:dyDescent="0.25">
      <c r="A81" s="212"/>
      <c r="B81" s="66"/>
      <c r="C81" s="67" t="s">
        <v>0</v>
      </c>
      <c r="D81" s="68">
        <f>D79*D80</f>
        <v>48</v>
      </c>
      <c r="E81" s="66" t="s">
        <v>35</v>
      </c>
      <c r="F81" s="171"/>
      <c r="G81" s="172"/>
      <c r="H81" s="172"/>
    </row>
    <row r="82" spans="1:8" s="5" customFormat="1" ht="16.5" thickBot="1" x14ac:dyDescent="0.25">
      <c r="A82" s="213" t="s">
        <v>40</v>
      </c>
      <c r="B82" s="280" t="s">
        <v>53</v>
      </c>
      <c r="C82" s="280"/>
      <c r="D82" s="280"/>
      <c r="E82" s="280"/>
      <c r="F82" s="280"/>
      <c r="G82" s="280"/>
      <c r="H82" s="280"/>
    </row>
    <row r="83" spans="1:8" s="64" customFormat="1" ht="15.75" x14ac:dyDescent="0.2">
      <c r="A83" s="210" t="s">
        <v>56</v>
      </c>
      <c r="B83" s="281" t="s">
        <v>172</v>
      </c>
      <c r="C83" s="281"/>
      <c r="D83" s="281"/>
      <c r="E83" s="281"/>
      <c r="F83" s="281"/>
      <c r="G83" s="281"/>
      <c r="H83" s="281"/>
    </row>
    <row r="84" spans="1:8" s="165" customFormat="1" ht="15.75" x14ac:dyDescent="0.2">
      <c r="A84" s="211"/>
      <c r="B84" s="65"/>
      <c r="C84" s="21"/>
      <c r="D84" s="52"/>
      <c r="E84" s="49"/>
      <c r="F84" s="169"/>
      <c r="G84" s="170"/>
      <c r="H84" s="170"/>
    </row>
    <row r="85" spans="1:8" s="165" customFormat="1" ht="15.75" x14ac:dyDescent="0.2">
      <c r="A85" s="211"/>
      <c r="B85" s="65"/>
      <c r="C85" s="17" t="s">
        <v>161</v>
      </c>
      <c r="D85" s="54">
        <v>2</v>
      </c>
      <c r="E85" s="49"/>
      <c r="F85" s="169"/>
      <c r="G85" s="170"/>
      <c r="H85" s="170"/>
    </row>
    <row r="86" spans="1:8" s="165" customFormat="1" ht="15.75" x14ac:dyDescent="0.2">
      <c r="A86" s="211"/>
      <c r="B86" s="65"/>
      <c r="C86" s="17" t="s">
        <v>26</v>
      </c>
      <c r="D86" s="54">
        <v>1</v>
      </c>
      <c r="E86" s="62" t="s">
        <v>39</v>
      </c>
      <c r="F86" s="169"/>
      <c r="G86" s="170"/>
      <c r="H86" s="170"/>
    </row>
    <row r="87" spans="1:8" s="165" customFormat="1" ht="15.75" x14ac:dyDescent="0.2">
      <c r="A87" s="211"/>
      <c r="B87" s="65"/>
      <c r="C87" s="17" t="s">
        <v>173</v>
      </c>
      <c r="D87" s="54">
        <v>8</v>
      </c>
      <c r="E87" s="62"/>
      <c r="F87" s="169"/>
      <c r="G87" s="170"/>
      <c r="H87" s="170"/>
    </row>
    <row r="88" spans="1:8" s="165" customFormat="1" ht="15.75" x14ac:dyDescent="0.2">
      <c r="A88" s="211"/>
      <c r="B88" s="65"/>
      <c r="C88" s="17" t="s">
        <v>174</v>
      </c>
      <c r="D88" s="54">
        <v>26</v>
      </c>
      <c r="E88" s="62"/>
      <c r="F88" s="169"/>
      <c r="G88" s="170"/>
      <c r="H88" s="170"/>
    </row>
    <row r="89" spans="1:8" s="165" customFormat="1" ht="15.75" x14ac:dyDescent="0.2">
      <c r="A89" s="211"/>
      <c r="B89" s="65"/>
      <c r="C89" s="17" t="s">
        <v>175</v>
      </c>
      <c r="D89" s="54">
        <v>12</v>
      </c>
      <c r="E89" s="62" t="s">
        <v>52</v>
      </c>
      <c r="F89" s="169"/>
      <c r="G89" s="170"/>
      <c r="H89" s="170"/>
    </row>
    <row r="90" spans="1:8" s="69" customFormat="1" ht="16.5" thickBot="1" x14ac:dyDescent="0.25">
      <c r="A90" s="212"/>
      <c r="B90" s="66"/>
      <c r="C90" s="67" t="s">
        <v>51</v>
      </c>
      <c r="D90" s="164">
        <f>D85*D86*D87*D88*D89</f>
        <v>4992</v>
      </c>
      <c r="E90" s="66" t="s">
        <v>52</v>
      </c>
      <c r="F90" s="171"/>
      <c r="G90" s="172"/>
      <c r="H90" s="172"/>
    </row>
    <row r="91" spans="1:8" s="64" customFormat="1" ht="15.75" x14ac:dyDescent="0.2">
      <c r="A91" s="210" t="s">
        <v>184</v>
      </c>
      <c r="B91" s="277" t="s">
        <v>176</v>
      </c>
      <c r="C91" s="277"/>
      <c r="D91" s="277"/>
      <c r="E91" s="277"/>
      <c r="F91" s="277"/>
      <c r="G91" s="277"/>
      <c r="H91" s="277"/>
    </row>
    <row r="92" spans="1:8" s="165" customFormat="1" ht="15.75" x14ac:dyDescent="0.2">
      <c r="A92" s="211"/>
      <c r="B92" s="65"/>
      <c r="C92" s="21"/>
      <c r="D92" s="52"/>
      <c r="E92" s="49"/>
      <c r="F92" s="169"/>
      <c r="G92" s="170"/>
      <c r="H92" s="170"/>
    </row>
    <row r="93" spans="1:8" s="165" customFormat="1" ht="15.75" x14ac:dyDescent="0.2">
      <c r="A93" s="211"/>
      <c r="B93" s="65"/>
      <c r="C93" s="17" t="s">
        <v>161</v>
      </c>
      <c r="D93" s="54">
        <v>2</v>
      </c>
      <c r="E93" s="49"/>
      <c r="F93" s="169"/>
      <c r="G93" s="170"/>
      <c r="H93" s="170"/>
    </row>
    <row r="94" spans="1:8" s="165" customFormat="1" ht="15.75" x14ac:dyDescent="0.2">
      <c r="A94" s="211"/>
      <c r="B94" s="65"/>
      <c r="C94" s="17" t="s">
        <v>26</v>
      </c>
      <c r="D94" s="54">
        <v>1</v>
      </c>
      <c r="E94" s="62" t="s">
        <v>39</v>
      </c>
      <c r="F94" s="169"/>
      <c r="G94" s="170"/>
      <c r="H94" s="170"/>
    </row>
    <row r="95" spans="1:8" s="165" customFormat="1" ht="15.75" x14ac:dyDescent="0.2">
      <c r="A95" s="211"/>
      <c r="B95" s="65"/>
      <c r="C95" s="17" t="s">
        <v>173</v>
      </c>
      <c r="D95" s="54">
        <v>8</v>
      </c>
      <c r="E95" s="62"/>
      <c r="F95" s="169"/>
      <c r="G95" s="170"/>
      <c r="H95" s="170"/>
    </row>
    <row r="96" spans="1:8" s="165" customFormat="1" ht="15.75" x14ac:dyDescent="0.2">
      <c r="A96" s="211"/>
      <c r="B96" s="65"/>
      <c r="C96" s="17" t="s">
        <v>174</v>
      </c>
      <c r="D96" s="54">
        <v>26</v>
      </c>
      <c r="E96" s="62"/>
      <c r="F96" s="169"/>
      <c r="G96" s="170"/>
      <c r="H96" s="170"/>
    </row>
    <row r="97" spans="1:8" s="165" customFormat="1" ht="15.75" x14ac:dyDescent="0.2">
      <c r="A97" s="211"/>
      <c r="B97" s="65"/>
      <c r="C97" s="17" t="s">
        <v>175</v>
      </c>
      <c r="D97" s="54">
        <v>12</v>
      </c>
      <c r="E97" s="62" t="s">
        <v>52</v>
      </c>
      <c r="F97" s="169"/>
      <c r="G97" s="170"/>
      <c r="H97" s="170"/>
    </row>
    <row r="98" spans="1:8" s="69" customFormat="1" ht="16.5" thickBot="1" x14ac:dyDescent="0.25">
      <c r="A98" s="212"/>
      <c r="B98" s="66"/>
      <c r="C98" s="67" t="s">
        <v>51</v>
      </c>
      <c r="D98" s="164">
        <f>D93*D94*D95*D96*D97</f>
        <v>4992</v>
      </c>
      <c r="E98" s="66" t="s">
        <v>52</v>
      </c>
      <c r="F98" s="171"/>
      <c r="G98" s="172"/>
      <c r="H98" s="172"/>
    </row>
    <row r="99" spans="1:8" s="5" customFormat="1" ht="16.5" thickBot="1" x14ac:dyDescent="0.25">
      <c r="A99" s="213" t="s">
        <v>129</v>
      </c>
      <c r="B99" s="280" t="s">
        <v>162</v>
      </c>
      <c r="C99" s="280"/>
      <c r="D99" s="280"/>
      <c r="E99" s="280"/>
      <c r="F99" s="280"/>
      <c r="G99" s="280"/>
      <c r="H99" s="280"/>
    </row>
    <row r="100" spans="1:8" s="64" customFormat="1" ht="15.75" x14ac:dyDescent="0.2">
      <c r="A100" s="210" t="s">
        <v>130</v>
      </c>
      <c r="B100" s="277" t="s">
        <v>178</v>
      </c>
      <c r="C100" s="277"/>
      <c r="D100" s="277"/>
      <c r="E100" s="277"/>
      <c r="F100" s="277"/>
      <c r="G100" s="277"/>
      <c r="H100" s="277"/>
    </row>
    <row r="101" spans="1:8" s="165" customFormat="1" ht="15.75" x14ac:dyDescent="0.2">
      <c r="A101" s="211"/>
      <c r="B101" s="65"/>
      <c r="C101" s="21"/>
      <c r="D101" s="52"/>
      <c r="E101" s="49"/>
      <c r="F101" s="169"/>
      <c r="G101" s="170"/>
      <c r="H101" s="170"/>
    </row>
    <row r="102" spans="1:8" s="165" customFormat="1" ht="15.75" x14ac:dyDescent="0.2">
      <c r="A102" s="211"/>
      <c r="B102" s="65"/>
      <c r="C102" s="17" t="s">
        <v>161</v>
      </c>
      <c r="D102" s="54">
        <v>2</v>
      </c>
      <c r="E102" s="49"/>
      <c r="F102" s="169"/>
      <c r="G102" s="170"/>
      <c r="H102" s="170"/>
    </row>
    <row r="103" spans="1:8" s="165" customFormat="1" ht="15.75" x14ac:dyDescent="0.2">
      <c r="A103" s="211"/>
      <c r="B103" s="65"/>
      <c r="C103" s="17" t="s">
        <v>26</v>
      </c>
      <c r="D103" s="54">
        <v>1</v>
      </c>
      <c r="E103" s="62" t="s">
        <v>39</v>
      </c>
      <c r="F103" s="169"/>
      <c r="G103" s="170"/>
      <c r="H103" s="170"/>
    </row>
    <row r="104" spans="1:8" s="165" customFormat="1" ht="15.75" x14ac:dyDescent="0.2">
      <c r="A104" s="211"/>
      <c r="B104" s="65"/>
      <c r="C104" s="17" t="s">
        <v>173</v>
      </c>
      <c r="D104" s="54">
        <v>8</v>
      </c>
      <c r="E104" s="62"/>
      <c r="F104" s="169"/>
      <c r="G104" s="170"/>
      <c r="H104" s="170"/>
    </row>
    <row r="105" spans="1:8" s="165" customFormat="1" ht="15.75" x14ac:dyDescent="0.2">
      <c r="A105" s="211"/>
      <c r="B105" s="65"/>
      <c r="C105" s="17" t="s">
        <v>174</v>
      </c>
      <c r="D105" s="54">
        <v>26</v>
      </c>
      <c r="E105" s="62"/>
      <c r="F105" s="169"/>
      <c r="G105" s="170"/>
      <c r="H105" s="170"/>
    </row>
    <row r="106" spans="1:8" s="165" customFormat="1" ht="15.75" x14ac:dyDescent="0.2">
      <c r="A106" s="211"/>
      <c r="B106" s="65"/>
      <c r="C106" s="17" t="s">
        <v>175</v>
      </c>
      <c r="D106" s="54">
        <v>12</v>
      </c>
      <c r="E106" s="62" t="s">
        <v>52</v>
      </c>
      <c r="F106" s="169"/>
      <c r="G106" s="170"/>
      <c r="H106" s="170"/>
    </row>
    <row r="107" spans="1:8" s="69" customFormat="1" ht="16.5" thickBot="1" x14ac:dyDescent="0.25">
      <c r="A107" s="212"/>
      <c r="B107" s="66"/>
      <c r="C107" s="67" t="s">
        <v>51</v>
      </c>
      <c r="D107" s="164">
        <f>D102*D103*D104*D105*D106</f>
        <v>4992</v>
      </c>
      <c r="E107" s="66" t="s">
        <v>52</v>
      </c>
      <c r="F107" s="171"/>
      <c r="G107" s="172"/>
      <c r="H107" s="172"/>
    </row>
    <row r="108" spans="1:8" s="64" customFormat="1" ht="15.75" x14ac:dyDescent="0.2">
      <c r="A108" s="210" t="s">
        <v>131</v>
      </c>
      <c r="B108" s="277" t="s">
        <v>230</v>
      </c>
      <c r="C108" s="277"/>
      <c r="D108" s="277"/>
      <c r="E108" s="277"/>
      <c r="F108" s="277"/>
      <c r="G108" s="277"/>
      <c r="H108" s="277"/>
    </row>
    <row r="109" spans="1:8" s="165" customFormat="1" ht="15.75" x14ac:dyDescent="0.2">
      <c r="A109" s="211"/>
      <c r="B109" s="65"/>
      <c r="C109" s="21"/>
      <c r="D109" s="52"/>
      <c r="E109" s="49"/>
      <c r="F109" s="169"/>
      <c r="G109" s="170"/>
      <c r="H109" s="170"/>
    </row>
    <row r="110" spans="1:8" s="165" customFormat="1" ht="15.75" x14ac:dyDescent="0.2">
      <c r="A110" s="211"/>
      <c r="B110" s="65"/>
      <c r="C110" s="17" t="s">
        <v>161</v>
      </c>
      <c r="D110" s="54">
        <v>2</v>
      </c>
      <c r="E110" s="49"/>
      <c r="F110" s="169"/>
      <c r="G110" s="170"/>
      <c r="H110" s="170"/>
    </row>
    <row r="111" spans="1:8" s="165" customFormat="1" ht="15.75" x14ac:dyDescent="0.2">
      <c r="A111" s="211"/>
      <c r="B111" s="65"/>
      <c r="C111" s="17" t="s">
        <v>26</v>
      </c>
      <c r="D111" s="54">
        <v>1</v>
      </c>
      <c r="E111" s="62" t="s">
        <v>39</v>
      </c>
      <c r="F111" s="169"/>
      <c r="G111" s="170"/>
      <c r="H111" s="170"/>
    </row>
    <row r="112" spans="1:8" s="165" customFormat="1" ht="15.75" x14ac:dyDescent="0.2">
      <c r="A112" s="211"/>
      <c r="B112" s="65"/>
      <c r="C112" s="17" t="s">
        <v>173</v>
      </c>
      <c r="D112" s="54">
        <v>8</v>
      </c>
      <c r="E112" s="62"/>
      <c r="F112" s="169"/>
      <c r="G112" s="170"/>
      <c r="H112" s="170"/>
    </row>
    <row r="113" spans="1:8" s="165" customFormat="1" ht="15.75" x14ac:dyDescent="0.2">
      <c r="A113" s="211"/>
      <c r="B113" s="65"/>
      <c r="C113" s="17" t="s">
        <v>174</v>
      </c>
      <c r="D113" s="54">
        <v>26</v>
      </c>
      <c r="E113" s="62"/>
      <c r="F113" s="169"/>
      <c r="G113" s="170"/>
      <c r="H113" s="170"/>
    </row>
    <row r="114" spans="1:8" s="165" customFormat="1" ht="15.75" x14ac:dyDescent="0.2">
      <c r="A114" s="211"/>
      <c r="B114" s="65"/>
      <c r="C114" s="17" t="s">
        <v>175</v>
      </c>
      <c r="D114" s="54">
        <v>12</v>
      </c>
      <c r="E114" s="62" t="s">
        <v>52</v>
      </c>
      <c r="F114" s="169"/>
      <c r="G114" s="170"/>
      <c r="H114" s="170"/>
    </row>
    <row r="115" spans="1:8" s="69" customFormat="1" ht="16.5" thickBot="1" x14ac:dyDescent="0.25">
      <c r="A115" s="212"/>
      <c r="B115" s="66"/>
      <c r="C115" s="67" t="s">
        <v>51</v>
      </c>
      <c r="D115" s="164">
        <f>D110*D111*D112*D113*D114</f>
        <v>4992</v>
      </c>
      <c r="E115" s="66" t="s">
        <v>52</v>
      </c>
      <c r="F115" s="171"/>
      <c r="G115" s="172"/>
      <c r="H115" s="172"/>
    </row>
    <row r="116" spans="1:8" s="64" customFormat="1" ht="15.75" x14ac:dyDescent="0.2">
      <c r="A116" s="210" t="s">
        <v>203</v>
      </c>
      <c r="B116" s="277" t="s">
        <v>179</v>
      </c>
      <c r="C116" s="277"/>
      <c r="D116" s="277"/>
      <c r="E116" s="277"/>
      <c r="F116" s="277"/>
      <c r="G116" s="277"/>
      <c r="H116" s="277"/>
    </row>
    <row r="117" spans="1:8" s="165" customFormat="1" ht="15.75" x14ac:dyDescent="0.2">
      <c r="A117" s="211"/>
      <c r="B117" s="65"/>
      <c r="C117" s="21"/>
      <c r="D117" s="52"/>
      <c r="E117" s="49"/>
      <c r="F117" s="169"/>
      <c r="G117" s="170"/>
      <c r="H117" s="170"/>
    </row>
    <row r="118" spans="1:8" s="165" customFormat="1" ht="15.75" x14ac:dyDescent="0.2">
      <c r="A118" s="211"/>
      <c r="B118" s="65"/>
      <c r="C118" s="17" t="s">
        <v>161</v>
      </c>
      <c r="D118" s="54">
        <v>2</v>
      </c>
      <c r="E118" s="49"/>
      <c r="F118" s="169"/>
      <c r="G118" s="170"/>
      <c r="H118" s="170"/>
    </row>
    <row r="119" spans="1:8" s="165" customFormat="1" ht="15.75" x14ac:dyDescent="0.2">
      <c r="A119" s="211"/>
      <c r="B119" s="65"/>
      <c r="C119" s="17" t="s">
        <v>26</v>
      </c>
      <c r="D119" s="54">
        <v>1</v>
      </c>
      <c r="E119" s="62" t="s">
        <v>39</v>
      </c>
      <c r="F119" s="169"/>
      <c r="G119" s="170"/>
      <c r="H119" s="170"/>
    </row>
    <row r="120" spans="1:8" s="165" customFormat="1" ht="15.75" x14ac:dyDescent="0.2">
      <c r="A120" s="211"/>
      <c r="B120" s="65"/>
      <c r="C120" s="17" t="s">
        <v>173</v>
      </c>
      <c r="D120" s="54">
        <v>8</v>
      </c>
      <c r="E120" s="62"/>
      <c r="F120" s="169"/>
      <c r="G120" s="170"/>
      <c r="H120" s="170"/>
    </row>
    <row r="121" spans="1:8" s="165" customFormat="1" ht="15.75" x14ac:dyDescent="0.2">
      <c r="A121" s="211"/>
      <c r="B121" s="65"/>
      <c r="C121" s="17" t="s">
        <v>174</v>
      </c>
      <c r="D121" s="54">
        <v>26</v>
      </c>
      <c r="E121" s="62"/>
      <c r="F121" s="169"/>
      <c r="G121" s="170"/>
      <c r="H121" s="170"/>
    </row>
    <row r="122" spans="1:8" s="165" customFormat="1" ht="15.75" x14ac:dyDescent="0.2">
      <c r="A122" s="211"/>
      <c r="B122" s="65"/>
      <c r="C122" s="17" t="s">
        <v>175</v>
      </c>
      <c r="D122" s="54">
        <v>12</v>
      </c>
      <c r="E122" s="62" t="s">
        <v>52</v>
      </c>
      <c r="F122" s="169"/>
      <c r="G122" s="170"/>
      <c r="H122" s="170"/>
    </row>
    <row r="123" spans="1:8" s="69" customFormat="1" ht="16.5" thickBot="1" x14ac:dyDescent="0.25">
      <c r="A123" s="212"/>
      <c r="B123" s="66"/>
      <c r="C123" s="67" t="s">
        <v>51</v>
      </c>
      <c r="D123" s="164">
        <f>D118*D119*D120*D121*D122</f>
        <v>4992</v>
      </c>
      <c r="E123" s="66" t="s">
        <v>52</v>
      </c>
      <c r="F123" s="171"/>
      <c r="G123" s="172"/>
      <c r="H123" s="172"/>
    </row>
    <row r="124" spans="1:8" s="95" customFormat="1" ht="16.5" thickBot="1" x14ac:dyDescent="0.25">
      <c r="A124" s="209" t="s">
        <v>289</v>
      </c>
      <c r="B124" s="282" t="s">
        <v>194</v>
      </c>
      <c r="C124" s="282"/>
      <c r="D124" s="282"/>
      <c r="E124" s="282"/>
      <c r="F124" s="282"/>
      <c r="G124" s="282"/>
      <c r="H124" s="282"/>
    </row>
    <row r="125" spans="1:8" s="5" customFormat="1" ht="16.5" thickBot="1" x14ac:dyDescent="0.25">
      <c r="A125" s="213" t="s">
        <v>41</v>
      </c>
      <c r="B125" s="280" t="s">
        <v>50</v>
      </c>
      <c r="C125" s="280"/>
      <c r="D125" s="280"/>
      <c r="E125" s="280"/>
      <c r="F125" s="280"/>
      <c r="G125" s="280"/>
      <c r="H125" s="280"/>
    </row>
    <row r="126" spans="1:8" s="64" customFormat="1" ht="15.75" x14ac:dyDescent="0.2">
      <c r="A126" s="210" t="s">
        <v>61</v>
      </c>
      <c r="B126" s="277" t="s">
        <v>192</v>
      </c>
      <c r="C126" s="277"/>
      <c r="D126" s="277"/>
      <c r="E126" s="277"/>
      <c r="F126" s="277"/>
      <c r="G126" s="277"/>
      <c r="H126" s="277"/>
    </row>
    <row r="127" spans="1:8" s="165" customFormat="1" ht="15.75" x14ac:dyDescent="0.2">
      <c r="A127" s="211"/>
      <c r="B127" s="65"/>
      <c r="C127" s="21"/>
      <c r="D127" s="52"/>
      <c r="E127" s="49"/>
      <c r="F127" s="169"/>
      <c r="G127" s="170"/>
      <c r="H127" s="170"/>
    </row>
    <row r="128" spans="1:8" s="165" customFormat="1" ht="15.75" x14ac:dyDescent="0.2">
      <c r="A128" s="211"/>
      <c r="B128" s="65"/>
      <c r="C128" s="17" t="s">
        <v>161</v>
      </c>
      <c r="D128" s="54">
        <v>10</v>
      </c>
      <c r="E128" s="49"/>
      <c r="F128" s="169"/>
      <c r="G128" s="170"/>
      <c r="H128" s="170"/>
    </row>
    <row r="129" spans="1:8" s="165" customFormat="1" ht="15.75" x14ac:dyDescent="0.2">
      <c r="A129" s="211"/>
      <c r="B129" s="65"/>
      <c r="C129" s="17" t="s">
        <v>26</v>
      </c>
      <c r="D129" s="54">
        <v>3</v>
      </c>
      <c r="E129" s="62" t="s">
        <v>54</v>
      </c>
      <c r="F129" s="169"/>
      <c r="G129" s="169"/>
      <c r="H129" s="169"/>
    </row>
    <row r="130" spans="1:8" s="219" customFormat="1" ht="15.75" x14ac:dyDescent="0.2">
      <c r="A130" s="211"/>
      <c r="B130" s="65"/>
      <c r="C130" s="17" t="s">
        <v>337</v>
      </c>
      <c r="D130" s="54">
        <f>D128*D129</f>
        <v>30</v>
      </c>
      <c r="E130" s="62" t="s">
        <v>52</v>
      </c>
      <c r="F130" s="169"/>
      <c r="G130" s="170"/>
      <c r="H130" s="170"/>
    </row>
    <row r="131" spans="1:8" s="165" customFormat="1" ht="15.75" x14ac:dyDescent="0.2">
      <c r="A131" s="211"/>
      <c r="B131" s="65"/>
      <c r="C131" s="17" t="s">
        <v>33</v>
      </c>
      <c r="D131" s="54">
        <v>12</v>
      </c>
      <c r="E131" s="62" t="s">
        <v>35</v>
      </c>
      <c r="F131" s="169"/>
      <c r="G131" s="170"/>
      <c r="H131" s="170"/>
    </row>
    <row r="132" spans="1:8" s="69" customFormat="1" ht="16.5" thickBot="1" x14ac:dyDescent="0.25">
      <c r="A132" s="212"/>
      <c r="B132" s="66"/>
      <c r="C132" s="67" t="s">
        <v>0</v>
      </c>
      <c r="D132" s="68">
        <f>D130*D131</f>
        <v>360</v>
      </c>
      <c r="E132" s="66" t="s">
        <v>35</v>
      </c>
      <c r="F132" s="171"/>
      <c r="G132" s="172"/>
      <c r="H132" s="172"/>
    </row>
    <row r="133" spans="1:8" s="64" customFormat="1" ht="15.75" x14ac:dyDescent="0.2">
      <c r="A133" s="210" t="s">
        <v>62</v>
      </c>
      <c r="B133" s="277" t="s">
        <v>191</v>
      </c>
      <c r="C133" s="277"/>
      <c r="D133" s="277"/>
      <c r="E133" s="277"/>
      <c r="F133" s="277"/>
      <c r="G133" s="277"/>
      <c r="H133" s="277"/>
    </row>
    <row r="134" spans="1:8" s="165" customFormat="1" ht="15.75" x14ac:dyDescent="0.2">
      <c r="A134" s="211"/>
      <c r="B134" s="65"/>
      <c r="C134" s="21"/>
      <c r="D134" s="52"/>
      <c r="E134" s="49"/>
      <c r="F134" s="169"/>
      <c r="G134" s="170"/>
      <c r="H134" s="170"/>
    </row>
    <row r="135" spans="1:8" s="165" customFormat="1" ht="15.75" x14ac:dyDescent="0.2">
      <c r="A135" s="211"/>
      <c r="B135" s="65"/>
      <c r="C135" s="17" t="s">
        <v>161</v>
      </c>
      <c r="D135" s="54">
        <v>2</v>
      </c>
      <c r="E135" s="49"/>
      <c r="F135" s="169" t="s">
        <v>304</v>
      </c>
      <c r="G135" s="170"/>
      <c r="H135" s="170"/>
    </row>
    <row r="136" spans="1:8" s="165" customFormat="1" ht="15.75" x14ac:dyDescent="0.2">
      <c r="A136" s="211"/>
      <c r="B136" s="65"/>
      <c r="C136" s="17" t="s">
        <v>26</v>
      </c>
      <c r="D136" s="54">
        <v>1</v>
      </c>
      <c r="E136" s="62" t="s">
        <v>54</v>
      </c>
      <c r="G136" s="169"/>
      <c r="H136" s="169"/>
    </row>
    <row r="137" spans="1:8" s="219" customFormat="1" ht="15.75" x14ac:dyDescent="0.2">
      <c r="A137" s="211"/>
      <c r="B137" s="65"/>
      <c r="C137" s="17" t="s">
        <v>337</v>
      </c>
      <c r="D137" s="54">
        <f>D135*D136</f>
        <v>2</v>
      </c>
      <c r="E137" s="62" t="s">
        <v>52</v>
      </c>
      <c r="F137" s="169"/>
      <c r="G137" s="170"/>
      <c r="H137" s="170"/>
    </row>
    <row r="138" spans="1:8" s="165" customFormat="1" ht="15.75" x14ac:dyDescent="0.2">
      <c r="A138" s="211"/>
      <c r="B138" s="65"/>
      <c r="C138" s="17" t="s">
        <v>33</v>
      </c>
      <c r="D138" s="54">
        <v>12</v>
      </c>
      <c r="E138" s="62" t="s">
        <v>35</v>
      </c>
      <c r="F138" s="169"/>
      <c r="G138" s="170"/>
      <c r="H138" s="170"/>
    </row>
    <row r="139" spans="1:8" s="69" customFormat="1" ht="16.5" thickBot="1" x14ac:dyDescent="0.25">
      <c r="A139" s="212"/>
      <c r="B139" s="66"/>
      <c r="C139" s="67" t="s">
        <v>0</v>
      </c>
      <c r="D139" s="68">
        <f>D137*D138</f>
        <v>24</v>
      </c>
      <c r="E139" s="66" t="s">
        <v>35</v>
      </c>
      <c r="F139" s="171"/>
      <c r="G139" s="172"/>
      <c r="H139" s="172"/>
    </row>
    <row r="140" spans="1:8" s="64" customFormat="1" ht="15.75" x14ac:dyDescent="0.2">
      <c r="A140" s="210" t="s">
        <v>119</v>
      </c>
      <c r="B140" s="277" t="s">
        <v>303</v>
      </c>
      <c r="C140" s="277"/>
      <c r="D140" s="277"/>
      <c r="E140" s="277"/>
      <c r="F140" s="277"/>
      <c r="G140" s="277"/>
      <c r="H140" s="277"/>
    </row>
    <row r="141" spans="1:8" s="165" customFormat="1" ht="15.75" x14ac:dyDescent="0.2">
      <c r="A141" s="211"/>
      <c r="B141" s="65"/>
      <c r="C141" s="21"/>
      <c r="D141" s="52"/>
      <c r="E141" s="49"/>
      <c r="F141" s="169"/>
      <c r="G141" s="170"/>
      <c r="H141" s="170"/>
    </row>
    <row r="142" spans="1:8" s="165" customFormat="1" ht="15.75" x14ac:dyDescent="0.2">
      <c r="A142" s="211"/>
      <c r="B142" s="65"/>
      <c r="C142" s="17" t="s">
        <v>161</v>
      </c>
      <c r="D142" s="54">
        <v>2</v>
      </c>
      <c r="E142" s="49"/>
      <c r="F142" s="169" t="s">
        <v>304</v>
      </c>
      <c r="G142" s="170"/>
      <c r="H142" s="170"/>
    </row>
    <row r="143" spans="1:8" s="165" customFormat="1" ht="15.75" x14ac:dyDescent="0.2">
      <c r="A143" s="211"/>
      <c r="B143" s="65"/>
      <c r="C143" s="17" t="s">
        <v>26</v>
      </c>
      <c r="D143" s="54">
        <v>1</v>
      </c>
      <c r="E143" s="62" t="s">
        <v>54</v>
      </c>
      <c r="G143" s="169"/>
      <c r="H143" s="169"/>
    </row>
    <row r="144" spans="1:8" s="219" customFormat="1" ht="15.75" x14ac:dyDescent="0.2">
      <c r="A144" s="211"/>
      <c r="B144" s="65"/>
      <c r="C144" s="17" t="s">
        <v>337</v>
      </c>
      <c r="D144" s="54">
        <f>D142*D143</f>
        <v>2</v>
      </c>
      <c r="E144" s="62" t="s">
        <v>52</v>
      </c>
      <c r="F144" s="169"/>
      <c r="G144" s="170"/>
      <c r="H144" s="170"/>
    </row>
    <row r="145" spans="1:8" s="165" customFormat="1" ht="15.75" x14ac:dyDescent="0.2">
      <c r="A145" s="211"/>
      <c r="B145" s="65"/>
      <c r="C145" s="17" t="s">
        <v>33</v>
      </c>
      <c r="D145" s="54">
        <v>12</v>
      </c>
      <c r="E145" s="62" t="s">
        <v>35</v>
      </c>
      <c r="F145" s="169"/>
      <c r="G145" s="170"/>
      <c r="H145" s="170"/>
    </row>
    <row r="146" spans="1:8" s="69" customFormat="1" ht="16.5" thickBot="1" x14ac:dyDescent="0.25">
      <c r="A146" s="212"/>
      <c r="B146" s="66"/>
      <c r="C146" s="67" t="s">
        <v>0</v>
      </c>
      <c r="D146" s="68">
        <f>D144*D145</f>
        <v>24</v>
      </c>
      <c r="E146" s="66" t="s">
        <v>35</v>
      </c>
      <c r="F146" s="171"/>
      <c r="G146" s="172"/>
      <c r="H146" s="172"/>
    </row>
    <row r="147" spans="1:8" s="64" customFormat="1" ht="15.75" x14ac:dyDescent="0.2">
      <c r="A147" s="210" t="s">
        <v>286</v>
      </c>
      <c r="B147" s="277" t="s">
        <v>301</v>
      </c>
      <c r="C147" s="277"/>
      <c r="D147" s="277"/>
      <c r="E147" s="277"/>
      <c r="F147" s="277"/>
      <c r="G147" s="277"/>
      <c r="H147" s="277"/>
    </row>
    <row r="148" spans="1:8" s="205" customFormat="1" ht="15.75" x14ac:dyDescent="0.2">
      <c r="A148" s="211"/>
      <c r="B148" s="65"/>
      <c r="C148" s="21"/>
      <c r="D148" s="52"/>
      <c r="E148" s="49"/>
      <c r="F148" s="169"/>
      <c r="G148" s="170"/>
      <c r="H148" s="170"/>
    </row>
    <row r="149" spans="1:8" s="205" customFormat="1" ht="15.75" x14ac:dyDescent="0.2">
      <c r="A149" s="211"/>
      <c r="B149" s="65"/>
      <c r="C149" s="17" t="s">
        <v>161</v>
      </c>
      <c r="D149" s="54">
        <v>1</v>
      </c>
      <c r="E149" s="49"/>
      <c r="F149" s="169" t="s">
        <v>304</v>
      </c>
      <c r="G149" s="170"/>
      <c r="H149" s="170"/>
    </row>
    <row r="150" spans="1:8" s="205" customFormat="1" ht="15.75" x14ac:dyDescent="0.2">
      <c r="A150" s="211"/>
      <c r="B150" s="65"/>
      <c r="C150" s="17" t="s">
        <v>26</v>
      </c>
      <c r="D150" s="54">
        <v>3</v>
      </c>
      <c r="E150" s="62" t="s">
        <v>54</v>
      </c>
      <c r="F150" s="169"/>
      <c r="G150" s="169"/>
      <c r="H150" s="169"/>
    </row>
    <row r="151" spans="1:8" s="219" customFormat="1" ht="15.75" x14ac:dyDescent="0.2">
      <c r="A151" s="211"/>
      <c r="B151" s="65"/>
      <c r="C151" s="17" t="s">
        <v>337</v>
      </c>
      <c r="D151" s="54">
        <f>D149*D150</f>
        <v>3</v>
      </c>
      <c r="E151" s="62" t="s">
        <v>52</v>
      </c>
      <c r="F151" s="169"/>
      <c r="G151" s="170"/>
      <c r="H151" s="170"/>
    </row>
    <row r="152" spans="1:8" s="205" customFormat="1" ht="15.75" x14ac:dyDescent="0.2">
      <c r="A152" s="211"/>
      <c r="B152" s="65"/>
      <c r="C152" s="17" t="s">
        <v>33</v>
      </c>
      <c r="D152" s="54">
        <v>12</v>
      </c>
      <c r="E152" s="62" t="s">
        <v>35</v>
      </c>
      <c r="F152" s="169"/>
      <c r="G152" s="170"/>
      <c r="H152" s="170"/>
    </row>
    <row r="153" spans="1:8" s="69" customFormat="1" ht="16.5" thickBot="1" x14ac:dyDescent="0.25">
      <c r="A153" s="212"/>
      <c r="B153" s="66"/>
      <c r="C153" s="67" t="s">
        <v>0</v>
      </c>
      <c r="D153" s="68">
        <f>D151*D152</f>
        <v>36</v>
      </c>
      <c r="E153" s="66" t="s">
        <v>35</v>
      </c>
      <c r="F153" s="171"/>
      <c r="G153" s="172"/>
      <c r="H153" s="172"/>
    </row>
    <row r="154" spans="1:8" s="64" customFormat="1" ht="15.75" x14ac:dyDescent="0.2">
      <c r="A154" s="210" t="s">
        <v>290</v>
      </c>
      <c r="B154" s="277" t="s">
        <v>64</v>
      </c>
      <c r="C154" s="277"/>
      <c r="D154" s="277"/>
      <c r="E154" s="277"/>
      <c r="F154" s="277"/>
      <c r="G154" s="277"/>
      <c r="H154" s="277"/>
    </row>
    <row r="155" spans="1:8" s="165" customFormat="1" ht="15.75" x14ac:dyDescent="0.2">
      <c r="A155" s="211"/>
      <c r="B155" s="65"/>
      <c r="C155" s="21"/>
      <c r="D155" s="52"/>
      <c r="E155" s="49"/>
      <c r="F155" s="169"/>
      <c r="G155" s="170"/>
      <c r="H155" s="170"/>
    </row>
    <row r="156" spans="1:8" s="165" customFormat="1" ht="15.75" x14ac:dyDescent="0.2">
      <c r="A156" s="211"/>
      <c r="B156" s="65"/>
      <c r="C156" s="17" t="s">
        <v>161</v>
      </c>
      <c r="D156" s="54">
        <v>10</v>
      </c>
      <c r="E156" s="49"/>
      <c r="F156" s="169"/>
      <c r="G156" s="170"/>
      <c r="H156" s="170"/>
    </row>
    <row r="157" spans="1:8" s="165" customFormat="1" ht="15.75" x14ac:dyDescent="0.2">
      <c r="A157" s="211"/>
      <c r="B157" s="65"/>
      <c r="C157" s="17" t="s">
        <v>26</v>
      </c>
      <c r="D157" s="54">
        <v>1</v>
      </c>
      <c r="E157" s="62" t="s">
        <v>54</v>
      </c>
      <c r="F157" s="169"/>
      <c r="G157" s="169"/>
      <c r="H157" s="169"/>
    </row>
    <row r="158" spans="1:8" s="219" customFormat="1" ht="15.75" x14ac:dyDescent="0.2">
      <c r="A158" s="211"/>
      <c r="B158" s="65"/>
      <c r="C158" s="17" t="s">
        <v>337</v>
      </c>
      <c r="D158" s="54">
        <f>D156*D157</f>
        <v>10</v>
      </c>
      <c r="E158" s="62" t="s">
        <v>52</v>
      </c>
      <c r="F158" s="169"/>
      <c r="G158" s="170"/>
      <c r="H158" s="170"/>
    </row>
    <row r="159" spans="1:8" s="165" customFormat="1" ht="15.75" x14ac:dyDescent="0.2">
      <c r="A159" s="211"/>
      <c r="B159" s="65"/>
      <c r="C159" s="17" t="s">
        <v>33</v>
      </c>
      <c r="D159" s="54">
        <v>12</v>
      </c>
      <c r="E159" s="62" t="s">
        <v>35</v>
      </c>
      <c r="F159" s="169"/>
      <c r="G159" s="170"/>
      <c r="H159" s="170"/>
    </row>
    <row r="160" spans="1:8" s="69" customFormat="1" ht="16.5" thickBot="1" x14ac:dyDescent="0.25">
      <c r="A160" s="212"/>
      <c r="B160" s="66"/>
      <c r="C160" s="67" t="s">
        <v>0</v>
      </c>
      <c r="D160" s="68">
        <f>D158*D159</f>
        <v>120</v>
      </c>
      <c r="E160" s="66" t="s">
        <v>35</v>
      </c>
      <c r="F160" s="171"/>
      <c r="G160" s="172"/>
      <c r="H160" s="172"/>
    </row>
    <row r="161" spans="1:8" s="64" customFormat="1" ht="15.75" x14ac:dyDescent="0.2">
      <c r="A161" s="210" t="s">
        <v>291</v>
      </c>
      <c r="B161" s="277" t="s">
        <v>65</v>
      </c>
      <c r="C161" s="277"/>
      <c r="D161" s="277"/>
      <c r="E161" s="277"/>
      <c r="F161" s="277"/>
      <c r="G161" s="277"/>
      <c r="H161" s="277"/>
    </row>
    <row r="162" spans="1:8" s="165" customFormat="1" ht="15.75" x14ac:dyDescent="0.2">
      <c r="A162" s="211"/>
      <c r="B162" s="65"/>
      <c r="C162" s="21"/>
      <c r="D162" s="52"/>
      <c r="E162" s="49"/>
      <c r="F162" s="169"/>
      <c r="G162" s="170"/>
      <c r="H162" s="170"/>
    </row>
    <row r="163" spans="1:8" s="165" customFormat="1" ht="15.75" x14ac:dyDescent="0.2">
      <c r="A163" s="211"/>
      <c r="B163" s="65"/>
      <c r="C163" s="17" t="s">
        <v>161</v>
      </c>
      <c r="D163" s="54">
        <v>10</v>
      </c>
      <c r="E163" s="49"/>
      <c r="F163" s="169"/>
      <c r="G163" s="170"/>
      <c r="H163" s="170"/>
    </row>
    <row r="164" spans="1:8" s="165" customFormat="1" ht="15.75" x14ac:dyDescent="0.2">
      <c r="A164" s="211"/>
      <c r="B164" s="65"/>
      <c r="C164" s="17" t="s">
        <v>26</v>
      </c>
      <c r="D164" s="54">
        <v>1</v>
      </c>
      <c r="E164" s="62" t="s">
        <v>54</v>
      </c>
      <c r="F164" s="169"/>
      <c r="G164" s="169"/>
      <c r="H164" s="169"/>
    </row>
    <row r="165" spans="1:8" s="219" customFormat="1" ht="15.75" x14ac:dyDescent="0.2">
      <c r="A165" s="211"/>
      <c r="B165" s="65"/>
      <c r="C165" s="17" t="s">
        <v>337</v>
      </c>
      <c r="D165" s="54">
        <f>D163*D164</f>
        <v>10</v>
      </c>
      <c r="E165" s="62" t="s">
        <v>52</v>
      </c>
      <c r="F165" s="169"/>
      <c r="G165" s="170"/>
      <c r="H165" s="170"/>
    </row>
    <row r="166" spans="1:8" s="165" customFormat="1" ht="15.75" x14ac:dyDescent="0.2">
      <c r="A166" s="211"/>
      <c r="B166" s="65"/>
      <c r="C166" s="17" t="s">
        <v>33</v>
      </c>
      <c r="D166" s="54">
        <v>12</v>
      </c>
      <c r="E166" s="62" t="s">
        <v>35</v>
      </c>
      <c r="F166" s="169"/>
      <c r="G166" s="170"/>
      <c r="H166" s="170"/>
    </row>
    <row r="167" spans="1:8" s="69" customFormat="1" ht="16.5" thickBot="1" x14ac:dyDescent="0.25">
      <c r="A167" s="212"/>
      <c r="B167" s="66"/>
      <c r="C167" s="67" t="s">
        <v>0</v>
      </c>
      <c r="D167" s="68">
        <f>D165*D166</f>
        <v>120</v>
      </c>
      <c r="E167" s="66" t="s">
        <v>35</v>
      </c>
      <c r="F167" s="171"/>
      <c r="G167" s="172"/>
      <c r="H167" s="172"/>
    </row>
    <row r="168" spans="1:8" s="64" customFormat="1" ht="15.75" x14ac:dyDescent="0.2">
      <c r="A168" s="210" t="s">
        <v>292</v>
      </c>
      <c r="B168" s="277" t="s">
        <v>339</v>
      </c>
      <c r="C168" s="277"/>
      <c r="D168" s="277"/>
      <c r="E168" s="277"/>
      <c r="F168" s="277"/>
      <c r="G168" s="277"/>
      <c r="H168" s="277"/>
    </row>
    <row r="169" spans="1:8" s="219" customFormat="1" ht="15.75" x14ac:dyDescent="0.2">
      <c r="A169" s="211"/>
      <c r="B169" s="65"/>
      <c r="C169" s="21"/>
      <c r="D169" s="52"/>
      <c r="E169" s="49"/>
      <c r="F169" s="169"/>
      <c r="G169" s="170"/>
      <c r="H169" s="170"/>
    </row>
    <row r="170" spans="1:8" s="219" customFormat="1" ht="15.75" x14ac:dyDescent="0.2">
      <c r="A170" s="211"/>
      <c r="B170" s="65"/>
      <c r="C170" s="17" t="s">
        <v>161</v>
      </c>
      <c r="D170" s="54">
        <v>2</v>
      </c>
      <c r="E170" s="49"/>
      <c r="F170" s="169" t="s">
        <v>304</v>
      </c>
      <c r="G170" s="170"/>
      <c r="H170" s="170"/>
    </row>
    <row r="171" spans="1:8" s="219" customFormat="1" ht="15.75" x14ac:dyDescent="0.2">
      <c r="A171" s="211"/>
      <c r="B171" s="65"/>
      <c r="C171" s="17" t="s">
        <v>26</v>
      </c>
      <c r="D171" s="54">
        <v>1</v>
      </c>
      <c r="E171" s="62" t="s">
        <v>54</v>
      </c>
      <c r="F171" s="283"/>
      <c r="G171" s="283"/>
      <c r="H171" s="283"/>
    </row>
    <row r="172" spans="1:8" s="219" customFormat="1" ht="15.75" x14ac:dyDescent="0.2">
      <c r="A172" s="211"/>
      <c r="B172" s="65"/>
      <c r="C172" s="17" t="s">
        <v>337</v>
      </c>
      <c r="D172" s="54">
        <f>D170*D171</f>
        <v>2</v>
      </c>
      <c r="E172" s="62" t="s">
        <v>52</v>
      </c>
      <c r="F172" s="283"/>
      <c r="G172" s="283"/>
      <c r="H172" s="283"/>
    </row>
    <row r="173" spans="1:8" s="219" customFormat="1" ht="15" customHeight="1" x14ac:dyDescent="0.2">
      <c r="A173" s="211"/>
      <c r="B173" s="65"/>
      <c r="C173" s="17" t="s">
        <v>33</v>
      </c>
      <c r="D173" s="54">
        <v>12</v>
      </c>
      <c r="E173" s="62" t="s">
        <v>35</v>
      </c>
      <c r="F173" s="283"/>
      <c r="G173" s="283"/>
      <c r="H173" s="283"/>
    </row>
    <row r="174" spans="1:8" s="69" customFormat="1" ht="16.5" thickBot="1" x14ac:dyDescent="0.25">
      <c r="A174" s="212"/>
      <c r="B174" s="66"/>
      <c r="C174" s="67" t="s">
        <v>0</v>
      </c>
      <c r="D174" s="68">
        <f>D172*D173</f>
        <v>24</v>
      </c>
      <c r="E174" s="66" t="s">
        <v>35</v>
      </c>
      <c r="F174" s="171"/>
      <c r="G174" s="172"/>
      <c r="H174" s="172"/>
    </row>
    <row r="175" spans="1:8" s="64" customFormat="1" ht="15.75" x14ac:dyDescent="0.2">
      <c r="A175" s="210" t="s">
        <v>292</v>
      </c>
      <c r="B175" s="277" t="s">
        <v>340</v>
      </c>
      <c r="C175" s="277"/>
      <c r="D175" s="277"/>
      <c r="E175" s="277"/>
      <c r="F175" s="277"/>
      <c r="G175" s="277"/>
      <c r="H175" s="277"/>
    </row>
    <row r="176" spans="1:8" s="219" customFormat="1" ht="15.75" x14ac:dyDescent="0.2">
      <c r="A176" s="211"/>
      <c r="B176" s="65"/>
      <c r="C176" s="21"/>
      <c r="D176" s="52"/>
      <c r="E176" s="49"/>
      <c r="F176" s="169"/>
      <c r="G176" s="170"/>
      <c r="H176" s="170"/>
    </row>
    <row r="177" spans="1:8" s="219" customFormat="1" ht="15.75" x14ac:dyDescent="0.2">
      <c r="A177" s="211"/>
      <c r="B177" s="65"/>
      <c r="C177" s="17" t="s">
        <v>161</v>
      </c>
      <c r="D177" s="54">
        <v>2</v>
      </c>
      <c r="E177" s="49"/>
      <c r="F177" s="169" t="s">
        <v>304</v>
      </c>
      <c r="G177" s="170"/>
      <c r="H177" s="170"/>
    </row>
    <row r="178" spans="1:8" s="219" customFormat="1" ht="15.75" x14ac:dyDescent="0.2">
      <c r="A178" s="211"/>
      <c r="B178" s="65"/>
      <c r="C178" s="17" t="s">
        <v>26</v>
      </c>
      <c r="D178" s="54">
        <v>1</v>
      </c>
      <c r="E178" s="62" t="s">
        <v>54</v>
      </c>
      <c r="F178" s="283"/>
      <c r="G178" s="283"/>
      <c r="H178" s="283"/>
    </row>
    <row r="179" spans="1:8" s="219" customFormat="1" ht="15.75" x14ac:dyDescent="0.2">
      <c r="A179" s="211"/>
      <c r="B179" s="65"/>
      <c r="C179" s="17" t="s">
        <v>337</v>
      </c>
      <c r="D179" s="54">
        <f>D177*D178</f>
        <v>2</v>
      </c>
      <c r="E179" s="62" t="s">
        <v>52</v>
      </c>
      <c r="F179" s="283"/>
      <c r="G179" s="283"/>
      <c r="H179" s="283"/>
    </row>
    <row r="180" spans="1:8" s="219" customFormat="1" ht="15" customHeight="1" x14ac:dyDescent="0.2">
      <c r="A180" s="211"/>
      <c r="B180" s="65"/>
      <c r="C180" s="17" t="s">
        <v>33</v>
      </c>
      <c r="D180" s="54">
        <v>12</v>
      </c>
      <c r="E180" s="62" t="s">
        <v>35</v>
      </c>
      <c r="F180" s="283"/>
      <c r="G180" s="283"/>
      <c r="H180" s="283"/>
    </row>
    <row r="181" spans="1:8" s="69" customFormat="1" ht="16.5" thickBot="1" x14ac:dyDescent="0.25">
      <c r="A181" s="212"/>
      <c r="B181" s="66"/>
      <c r="C181" s="67" t="s">
        <v>0</v>
      </c>
      <c r="D181" s="68">
        <f>D179*D180</f>
        <v>24</v>
      </c>
      <c r="E181" s="66" t="s">
        <v>35</v>
      </c>
      <c r="F181" s="171"/>
      <c r="G181" s="172"/>
      <c r="H181" s="172"/>
    </row>
    <row r="182" spans="1:8" s="64" customFormat="1" ht="15.75" x14ac:dyDescent="0.2">
      <c r="A182" s="210" t="s">
        <v>292</v>
      </c>
      <c r="B182" s="277" t="s">
        <v>338</v>
      </c>
      <c r="C182" s="277"/>
      <c r="D182" s="277"/>
      <c r="E182" s="277"/>
      <c r="F182" s="277"/>
      <c r="G182" s="277"/>
      <c r="H182" s="277"/>
    </row>
    <row r="183" spans="1:8" s="165" customFormat="1" ht="15.75" x14ac:dyDescent="0.2">
      <c r="A183" s="211"/>
      <c r="B183" s="65"/>
      <c r="C183" s="21"/>
      <c r="D183" s="52"/>
      <c r="E183" s="49"/>
      <c r="F183" s="169"/>
      <c r="G183" s="170"/>
      <c r="H183" s="170"/>
    </row>
    <row r="184" spans="1:8" s="165" customFormat="1" ht="15.75" x14ac:dyDescent="0.2">
      <c r="A184" s="211"/>
      <c r="B184" s="65"/>
      <c r="C184" s="17" t="s">
        <v>161</v>
      </c>
      <c r="D184" s="54">
        <v>10</v>
      </c>
      <c r="E184" s="49"/>
      <c r="F184" s="169"/>
      <c r="G184" s="170"/>
      <c r="H184" s="170"/>
    </row>
    <row r="185" spans="1:8" s="165" customFormat="1" ht="15.75" x14ac:dyDescent="0.2">
      <c r="A185" s="211"/>
      <c r="B185" s="65"/>
      <c r="C185" s="17" t="s">
        <v>26</v>
      </c>
      <c r="D185" s="54">
        <v>2</v>
      </c>
      <c r="E185" s="62" t="s">
        <v>54</v>
      </c>
      <c r="F185" s="283"/>
      <c r="G185" s="283"/>
      <c r="H185" s="283"/>
    </row>
    <row r="186" spans="1:8" s="219" customFormat="1" ht="15.75" x14ac:dyDescent="0.2">
      <c r="A186" s="211"/>
      <c r="B186" s="65"/>
      <c r="C186" s="17" t="s">
        <v>337</v>
      </c>
      <c r="D186" s="54">
        <f>D184*D185</f>
        <v>20</v>
      </c>
      <c r="E186" s="62" t="s">
        <v>52</v>
      </c>
      <c r="F186" s="283"/>
      <c r="G186" s="283"/>
      <c r="H186" s="283"/>
    </row>
    <row r="187" spans="1:8" s="165" customFormat="1" ht="15" customHeight="1" x14ac:dyDescent="0.2">
      <c r="A187" s="211"/>
      <c r="B187" s="65"/>
      <c r="C187" s="17" t="s">
        <v>33</v>
      </c>
      <c r="D187" s="54">
        <v>12</v>
      </c>
      <c r="E187" s="62" t="s">
        <v>35</v>
      </c>
      <c r="F187" s="283"/>
      <c r="G187" s="283"/>
      <c r="H187" s="283"/>
    </row>
    <row r="188" spans="1:8" s="69" customFormat="1" ht="16.5" thickBot="1" x14ac:dyDescent="0.25">
      <c r="A188" s="212"/>
      <c r="B188" s="66"/>
      <c r="C188" s="67" t="s">
        <v>0</v>
      </c>
      <c r="D188" s="68">
        <f>D186*D187</f>
        <v>240</v>
      </c>
      <c r="E188" s="66" t="s">
        <v>35</v>
      </c>
      <c r="F188" s="171"/>
      <c r="G188" s="172"/>
      <c r="H188" s="172"/>
    </row>
    <row r="189" spans="1:8" s="64" customFormat="1" ht="15.75" x14ac:dyDescent="0.2">
      <c r="A189" s="210" t="s">
        <v>293</v>
      </c>
      <c r="B189" s="277" t="s">
        <v>308</v>
      </c>
      <c r="C189" s="277"/>
      <c r="D189" s="277"/>
      <c r="E189" s="277"/>
      <c r="F189" s="277"/>
      <c r="G189" s="277"/>
      <c r="H189" s="277"/>
    </row>
    <row r="190" spans="1:8" s="165" customFormat="1" ht="15.75" x14ac:dyDescent="0.2">
      <c r="A190" s="211"/>
      <c r="B190" s="65"/>
      <c r="C190" s="21"/>
      <c r="D190" s="52"/>
      <c r="E190" s="49"/>
      <c r="F190" s="169"/>
      <c r="G190" s="170"/>
      <c r="H190" s="170"/>
    </row>
    <row r="191" spans="1:8" s="165" customFormat="1" ht="15.75" x14ac:dyDescent="0.2">
      <c r="A191" s="211"/>
      <c r="B191" s="65"/>
      <c r="C191" s="17" t="s">
        <v>161</v>
      </c>
      <c r="D191" s="54">
        <v>5</v>
      </c>
      <c r="E191" s="49"/>
      <c r="F191" s="169" t="s">
        <v>304</v>
      </c>
      <c r="G191" s="170"/>
      <c r="H191" s="170"/>
    </row>
    <row r="192" spans="1:8" s="165" customFormat="1" ht="15.75" x14ac:dyDescent="0.2">
      <c r="A192" s="211"/>
      <c r="B192" s="65"/>
      <c r="C192" s="17" t="s">
        <v>26</v>
      </c>
      <c r="D192" s="54">
        <v>1</v>
      </c>
      <c r="E192" s="62" t="s">
        <v>109</v>
      </c>
      <c r="F192" s="169"/>
      <c r="G192" s="169"/>
      <c r="H192" s="169"/>
    </row>
    <row r="193" spans="1:8" s="219" customFormat="1" ht="15.75" x14ac:dyDescent="0.2">
      <c r="A193" s="211"/>
      <c r="B193" s="65"/>
      <c r="C193" s="17" t="s">
        <v>337</v>
      </c>
      <c r="D193" s="54">
        <f>D191*D192</f>
        <v>5</v>
      </c>
      <c r="E193" s="62" t="s">
        <v>52</v>
      </c>
      <c r="F193" s="169"/>
      <c r="G193" s="169"/>
      <c r="H193" s="169"/>
    </row>
    <row r="194" spans="1:8" s="165" customFormat="1" ht="15.75" x14ac:dyDescent="0.2">
      <c r="A194" s="211"/>
      <c r="B194" s="65"/>
      <c r="C194" s="17" t="s">
        <v>33</v>
      </c>
      <c r="D194" s="54">
        <v>12</v>
      </c>
      <c r="E194" s="62" t="s">
        <v>35</v>
      </c>
      <c r="F194" s="169"/>
      <c r="G194" s="170"/>
      <c r="H194" s="170"/>
    </row>
    <row r="195" spans="1:8" s="69" customFormat="1" ht="16.5" thickBot="1" x14ac:dyDescent="0.25">
      <c r="A195" s="212"/>
      <c r="B195" s="66"/>
      <c r="C195" s="67" t="s">
        <v>0</v>
      </c>
      <c r="D195" s="68">
        <f>D193*D194</f>
        <v>60</v>
      </c>
      <c r="E195" s="66" t="s">
        <v>35</v>
      </c>
      <c r="F195" s="171"/>
      <c r="G195" s="172"/>
      <c r="H195" s="172"/>
    </row>
    <row r="196" spans="1:8" s="64" customFormat="1" ht="15.75" x14ac:dyDescent="0.2">
      <c r="A196" s="210" t="s">
        <v>302</v>
      </c>
      <c r="B196" s="277" t="s">
        <v>177</v>
      </c>
      <c r="C196" s="277"/>
      <c r="D196" s="277"/>
      <c r="E196" s="277"/>
      <c r="F196" s="277"/>
      <c r="G196" s="277"/>
      <c r="H196" s="277"/>
    </row>
    <row r="197" spans="1:8" s="165" customFormat="1" ht="15.75" x14ac:dyDescent="0.2">
      <c r="A197" s="211"/>
      <c r="B197" s="65"/>
      <c r="C197" s="21"/>
      <c r="D197" s="52"/>
      <c r="E197" s="49"/>
      <c r="F197" s="169"/>
      <c r="G197" s="170"/>
      <c r="H197" s="170"/>
    </row>
    <row r="198" spans="1:8" s="165" customFormat="1" ht="15.75" x14ac:dyDescent="0.2">
      <c r="A198" s="211"/>
      <c r="B198" s="65"/>
      <c r="C198" s="17" t="s">
        <v>161</v>
      </c>
      <c r="D198" s="54">
        <v>5</v>
      </c>
      <c r="E198" s="49"/>
      <c r="F198" s="169" t="s">
        <v>304</v>
      </c>
      <c r="G198" s="170"/>
      <c r="H198" s="170"/>
    </row>
    <row r="199" spans="1:8" s="165" customFormat="1" ht="15.75" x14ac:dyDescent="0.2">
      <c r="A199" s="211"/>
      <c r="B199" s="65"/>
      <c r="C199" s="17" t="s">
        <v>26</v>
      </c>
      <c r="D199" s="54">
        <v>1</v>
      </c>
      <c r="E199" s="62" t="s">
        <v>54</v>
      </c>
      <c r="F199" s="169"/>
      <c r="G199" s="169"/>
      <c r="H199" s="169"/>
    </row>
    <row r="200" spans="1:8" s="219" customFormat="1" ht="15.75" x14ac:dyDescent="0.2">
      <c r="A200" s="211"/>
      <c r="B200" s="65"/>
      <c r="C200" s="17" t="s">
        <v>337</v>
      </c>
      <c r="D200" s="54">
        <f>D198*D199</f>
        <v>5</v>
      </c>
      <c r="E200" s="62" t="s">
        <v>52</v>
      </c>
      <c r="F200" s="169"/>
      <c r="G200" s="169"/>
      <c r="H200" s="169"/>
    </row>
    <row r="201" spans="1:8" s="165" customFormat="1" ht="15.75" x14ac:dyDescent="0.2">
      <c r="A201" s="211"/>
      <c r="B201" s="65"/>
      <c r="C201" s="17" t="s">
        <v>33</v>
      </c>
      <c r="D201" s="54">
        <v>12</v>
      </c>
      <c r="E201" s="62" t="s">
        <v>35</v>
      </c>
      <c r="F201" s="169"/>
      <c r="G201" s="170"/>
      <c r="H201" s="170"/>
    </row>
    <row r="202" spans="1:8" s="69" customFormat="1" ht="16.5" thickBot="1" x14ac:dyDescent="0.25">
      <c r="A202" s="212"/>
      <c r="B202" s="66"/>
      <c r="C202" s="67" t="s">
        <v>0</v>
      </c>
      <c r="D202" s="68">
        <f>D200*D201</f>
        <v>60</v>
      </c>
      <c r="E202" s="66" t="s">
        <v>35</v>
      </c>
      <c r="F202" s="171"/>
      <c r="G202" s="172"/>
      <c r="H202" s="172"/>
    </row>
    <row r="203" spans="1:8" s="5" customFormat="1" ht="16.5" thickBot="1" x14ac:dyDescent="0.25">
      <c r="A203" s="213" t="s">
        <v>42</v>
      </c>
      <c r="B203" s="280" t="s">
        <v>53</v>
      </c>
      <c r="C203" s="280"/>
      <c r="D203" s="280"/>
      <c r="E203" s="280"/>
      <c r="F203" s="280"/>
      <c r="G203" s="280"/>
      <c r="H203" s="280"/>
    </row>
    <row r="204" spans="1:8" s="64" customFormat="1" ht="15.75" x14ac:dyDescent="0.2">
      <c r="A204" s="210" t="s">
        <v>63</v>
      </c>
      <c r="B204" s="281" t="s">
        <v>180</v>
      </c>
      <c r="C204" s="281"/>
      <c r="D204" s="281"/>
      <c r="E204" s="281"/>
      <c r="F204" s="281"/>
      <c r="G204" s="281"/>
      <c r="H204" s="281"/>
    </row>
    <row r="205" spans="1:8" s="165" customFormat="1" ht="15.75" x14ac:dyDescent="0.2">
      <c r="A205" s="211"/>
      <c r="B205" s="65"/>
      <c r="C205" s="21"/>
      <c r="D205" s="52"/>
      <c r="E205" s="49"/>
      <c r="F205" s="169"/>
      <c r="G205" s="170"/>
      <c r="H205" s="170"/>
    </row>
    <row r="206" spans="1:8" s="165" customFormat="1" ht="15.75" x14ac:dyDescent="0.2">
      <c r="A206" s="211"/>
      <c r="B206" s="65"/>
      <c r="C206" s="17" t="s">
        <v>161</v>
      </c>
      <c r="D206" s="54">
        <v>5</v>
      </c>
      <c r="E206" s="49"/>
      <c r="F206" s="169" t="s">
        <v>304</v>
      </c>
      <c r="G206" s="170"/>
      <c r="H206" s="170"/>
    </row>
    <row r="207" spans="1:8" s="165" customFormat="1" ht="15.75" x14ac:dyDescent="0.2">
      <c r="A207" s="211"/>
      <c r="B207" s="65"/>
      <c r="C207" s="17" t="s">
        <v>26</v>
      </c>
      <c r="D207" s="54">
        <v>1</v>
      </c>
      <c r="E207" s="62" t="s">
        <v>39</v>
      </c>
      <c r="F207" s="169"/>
      <c r="G207" s="170"/>
      <c r="H207" s="170"/>
    </row>
    <row r="208" spans="1:8" s="165" customFormat="1" ht="15.75" x14ac:dyDescent="0.2">
      <c r="A208" s="211"/>
      <c r="B208" s="65"/>
      <c r="C208" s="17" t="s">
        <v>173</v>
      </c>
      <c r="D208" s="54">
        <v>8</v>
      </c>
      <c r="E208" s="62"/>
      <c r="F208" s="169"/>
      <c r="G208" s="170"/>
      <c r="H208" s="170"/>
    </row>
    <row r="209" spans="1:8" s="165" customFormat="1" ht="15.75" x14ac:dyDescent="0.2">
      <c r="A209" s="211"/>
      <c r="B209" s="65"/>
      <c r="C209" s="17" t="s">
        <v>174</v>
      </c>
      <c r="D209" s="54">
        <v>26</v>
      </c>
      <c r="E209" s="62"/>
      <c r="F209" s="169"/>
      <c r="G209" s="170"/>
      <c r="H209" s="170"/>
    </row>
    <row r="210" spans="1:8" s="165" customFormat="1" ht="15.75" x14ac:dyDescent="0.2">
      <c r="A210" s="211"/>
      <c r="B210" s="65"/>
      <c r="C210" s="17" t="s">
        <v>175</v>
      </c>
      <c r="D210" s="54">
        <v>12</v>
      </c>
      <c r="E210" s="62" t="s">
        <v>52</v>
      </c>
      <c r="F210" s="169"/>
      <c r="G210" s="170"/>
      <c r="H210" s="170"/>
    </row>
    <row r="211" spans="1:8" s="69" customFormat="1" ht="16.5" thickBot="1" x14ac:dyDescent="0.25">
      <c r="A211" s="212"/>
      <c r="B211" s="66"/>
      <c r="C211" s="67" t="s">
        <v>51</v>
      </c>
      <c r="D211" s="164">
        <f>D206*D207*D208*D209*D210</f>
        <v>12480</v>
      </c>
      <c r="E211" s="66" t="s">
        <v>52</v>
      </c>
      <c r="F211" s="171"/>
      <c r="G211" s="172"/>
      <c r="H211" s="172"/>
    </row>
    <row r="212" spans="1:8" s="64" customFormat="1" ht="15.75" x14ac:dyDescent="0.2">
      <c r="A212" s="210" t="s">
        <v>182</v>
      </c>
      <c r="B212" s="277" t="s">
        <v>67</v>
      </c>
      <c r="C212" s="277"/>
      <c r="D212" s="277"/>
      <c r="E212" s="277"/>
      <c r="F212" s="277"/>
      <c r="G212" s="277"/>
      <c r="H212" s="277"/>
    </row>
    <row r="213" spans="1:8" s="165" customFormat="1" ht="15.75" x14ac:dyDescent="0.2">
      <c r="A213" s="211"/>
      <c r="B213" s="65"/>
      <c r="C213" s="21"/>
      <c r="D213" s="52"/>
      <c r="E213" s="49"/>
      <c r="F213" s="169"/>
      <c r="G213" s="170"/>
      <c r="H213" s="170"/>
    </row>
    <row r="214" spans="1:8" s="165" customFormat="1" ht="15.75" x14ac:dyDescent="0.2">
      <c r="A214" s="211"/>
      <c r="B214" s="65"/>
      <c r="C214" s="17" t="s">
        <v>161</v>
      </c>
      <c r="D214" s="54">
        <v>5</v>
      </c>
      <c r="E214" s="49"/>
      <c r="F214" s="169" t="s">
        <v>304</v>
      </c>
      <c r="G214" s="170"/>
      <c r="H214" s="170"/>
    </row>
    <row r="215" spans="1:8" s="165" customFormat="1" ht="15.75" x14ac:dyDescent="0.2">
      <c r="A215" s="211"/>
      <c r="B215" s="65"/>
      <c r="C215" s="17" t="s">
        <v>26</v>
      </c>
      <c r="D215" s="54">
        <v>1</v>
      </c>
      <c r="E215" s="62" t="s">
        <v>39</v>
      </c>
      <c r="F215" s="169"/>
      <c r="G215" s="170"/>
      <c r="H215" s="170"/>
    </row>
    <row r="216" spans="1:8" s="165" customFormat="1" ht="15.75" x14ac:dyDescent="0.2">
      <c r="A216" s="211"/>
      <c r="B216" s="65"/>
      <c r="C216" s="17" t="s">
        <v>33</v>
      </c>
      <c r="D216" s="54">
        <v>12</v>
      </c>
      <c r="E216" s="62" t="s">
        <v>35</v>
      </c>
      <c r="F216" s="169"/>
      <c r="G216" s="170"/>
      <c r="H216" s="170"/>
    </row>
    <row r="217" spans="1:8" s="69" customFormat="1" ht="16.5" thickBot="1" x14ac:dyDescent="0.25">
      <c r="A217" s="212"/>
      <c r="B217" s="66"/>
      <c r="C217" s="67" t="s">
        <v>33</v>
      </c>
      <c r="D217" s="68">
        <f>D214*D215*D216</f>
        <v>60</v>
      </c>
      <c r="E217" s="66" t="s">
        <v>35</v>
      </c>
      <c r="F217" s="171"/>
      <c r="G217" s="172"/>
      <c r="H217" s="172"/>
    </row>
    <row r="218" spans="1:8" s="64" customFormat="1" ht="15.75" x14ac:dyDescent="0.2">
      <c r="A218" s="210" t="s">
        <v>186</v>
      </c>
      <c r="B218" s="281" t="s">
        <v>193</v>
      </c>
      <c r="C218" s="281"/>
      <c r="D218" s="281"/>
      <c r="E218" s="281"/>
      <c r="F218" s="281"/>
      <c r="G218" s="281"/>
      <c r="H218" s="281"/>
    </row>
    <row r="219" spans="1:8" s="165" customFormat="1" ht="15.75" x14ac:dyDescent="0.2">
      <c r="A219" s="211"/>
      <c r="B219" s="65"/>
      <c r="C219" s="21"/>
      <c r="D219" s="52"/>
      <c r="E219" s="49"/>
      <c r="F219" s="169"/>
      <c r="G219" s="170"/>
      <c r="H219" s="170"/>
    </row>
    <row r="220" spans="1:8" s="165" customFormat="1" ht="15.75" x14ac:dyDescent="0.2">
      <c r="A220" s="211"/>
      <c r="B220" s="65"/>
      <c r="C220" s="17" t="s">
        <v>161</v>
      </c>
      <c r="D220" s="54">
        <v>2</v>
      </c>
      <c r="E220" s="49"/>
      <c r="F220" s="169" t="s">
        <v>304</v>
      </c>
      <c r="G220" s="170"/>
      <c r="H220" s="170"/>
    </row>
    <row r="221" spans="1:8" s="165" customFormat="1" ht="15.75" x14ac:dyDescent="0.2">
      <c r="A221" s="211"/>
      <c r="B221" s="65"/>
      <c r="C221" s="17" t="s">
        <v>26</v>
      </c>
      <c r="D221" s="54">
        <v>1</v>
      </c>
      <c r="E221" s="62" t="s">
        <v>39</v>
      </c>
      <c r="F221" s="169"/>
      <c r="G221" s="170"/>
      <c r="H221" s="170"/>
    </row>
    <row r="222" spans="1:8" s="165" customFormat="1" ht="15.75" x14ac:dyDescent="0.2">
      <c r="A222" s="211"/>
      <c r="B222" s="65"/>
      <c r="C222" s="17" t="s">
        <v>173</v>
      </c>
      <c r="D222" s="54">
        <v>8</v>
      </c>
      <c r="E222" s="62"/>
      <c r="F222" s="169"/>
      <c r="G222" s="170"/>
      <c r="H222" s="170"/>
    </row>
    <row r="223" spans="1:8" s="165" customFormat="1" ht="15.75" x14ac:dyDescent="0.2">
      <c r="A223" s="211"/>
      <c r="B223" s="65"/>
      <c r="C223" s="17" t="s">
        <v>174</v>
      </c>
      <c r="D223" s="54">
        <v>26</v>
      </c>
      <c r="E223" s="62"/>
      <c r="F223" s="169"/>
      <c r="G223" s="170"/>
      <c r="H223" s="170"/>
    </row>
    <row r="224" spans="1:8" s="165" customFormat="1" ht="15.75" x14ac:dyDescent="0.2">
      <c r="A224" s="211"/>
      <c r="B224" s="65"/>
      <c r="C224" s="17" t="s">
        <v>175</v>
      </c>
      <c r="D224" s="54">
        <v>12</v>
      </c>
      <c r="E224" s="62" t="s">
        <v>52</v>
      </c>
      <c r="F224" s="169"/>
      <c r="G224" s="170"/>
      <c r="H224" s="170"/>
    </row>
    <row r="225" spans="1:8" s="69" customFormat="1" ht="16.5" thickBot="1" x14ac:dyDescent="0.25">
      <c r="A225" s="212"/>
      <c r="B225" s="66"/>
      <c r="C225" s="67" t="s">
        <v>51</v>
      </c>
      <c r="D225" s="68">
        <f>D220*D221*D222*D223*D224</f>
        <v>4992</v>
      </c>
      <c r="E225" s="66" t="s">
        <v>52</v>
      </c>
      <c r="F225" s="171"/>
      <c r="G225" s="172"/>
      <c r="H225" s="172"/>
    </row>
    <row r="226" spans="1:8" s="64" customFormat="1" ht="15.75" x14ac:dyDescent="0.2">
      <c r="A226" s="210" t="s">
        <v>306</v>
      </c>
      <c r="B226" s="281" t="s">
        <v>305</v>
      </c>
      <c r="C226" s="281"/>
      <c r="D226" s="281"/>
      <c r="E226" s="281"/>
      <c r="F226" s="281"/>
      <c r="G226" s="281"/>
      <c r="H226" s="281"/>
    </row>
    <row r="227" spans="1:8" s="205" customFormat="1" ht="15.75" x14ac:dyDescent="0.2">
      <c r="A227" s="211"/>
      <c r="B227" s="65"/>
      <c r="C227" s="21"/>
      <c r="D227" s="52"/>
      <c r="E227" s="49"/>
      <c r="F227" s="169"/>
      <c r="G227" s="170"/>
      <c r="H227" s="170"/>
    </row>
    <row r="228" spans="1:8" s="205" customFormat="1" ht="15.75" x14ac:dyDescent="0.2">
      <c r="A228" s="211"/>
      <c r="B228" s="65"/>
      <c r="C228" s="17" t="s">
        <v>161</v>
      </c>
      <c r="D228" s="54">
        <v>1</v>
      </c>
      <c r="E228" s="49"/>
      <c r="F228" s="169" t="s">
        <v>304</v>
      </c>
      <c r="G228" s="170"/>
      <c r="H228" s="170"/>
    </row>
    <row r="229" spans="1:8" s="205" customFormat="1" ht="15.75" x14ac:dyDescent="0.2">
      <c r="A229" s="211"/>
      <c r="B229" s="65"/>
      <c r="C229" s="17" t="s">
        <v>26</v>
      </c>
      <c r="D229" s="54">
        <v>1</v>
      </c>
      <c r="E229" s="62" t="s">
        <v>39</v>
      </c>
      <c r="F229" s="169"/>
      <c r="G229" s="170"/>
      <c r="H229" s="170"/>
    </row>
    <row r="230" spans="1:8" s="205" customFormat="1" ht="15.75" x14ac:dyDescent="0.2">
      <c r="A230" s="211"/>
      <c r="B230" s="65"/>
      <c r="C230" s="17" t="s">
        <v>173</v>
      </c>
      <c r="D230" s="54">
        <v>8</v>
      </c>
      <c r="E230" s="62"/>
      <c r="F230" s="169"/>
      <c r="G230" s="170"/>
      <c r="H230" s="170"/>
    </row>
    <row r="231" spans="1:8" s="205" customFormat="1" ht="15.75" x14ac:dyDescent="0.2">
      <c r="A231" s="211"/>
      <c r="B231" s="65"/>
      <c r="C231" s="17" t="s">
        <v>174</v>
      </c>
      <c r="D231" s="54">
        <v>26</v>
      </c>
      <c r="E231" s="62"/>
      <c r="F231" s="169"/>
      <c r="G231" s="206"/>
      <c r="H231" s="170"/>
    </row>
    <row r="232" spans="1:8" s="205" customFormat="1" ht="15.75" x14ac:dyDescent="0.2">
      <c r="A232" s="211"/>
      <c r="B232" s="65"/>
      <c r="C232" s="17" t="s">
        <v>175</v>
      </c>
      <c r="D232" s="54">
        <v>12</v>
      </c>
      <c r="E232" s="62" t="s">
        <v>52</v>
      </c>
      <c r="F232" s="169"/>
      <c r="G232" s="206"/>
      <c r="H232" s="170"/>
    </row>
    <row r="233" spans="1:8" s="69" customFormat="1" ht="16.5" thickBot="1" x14ac:dyDescent="0.25">
      <c r="A233" s="212"/>
      <c r="B233" s="66"/>
      <c r="C233" s="67" t="s">
        <v>51</v>
      </c>
      <c r="D233" s="68">
        <f>D228*D229*D230*D231*D232</f>
        <v>2496</v>
      </c>
      <c r="E233" s="66" t="s">
        <v>52</v>
      </c>
      <c r="F233" s="171"/>
      <c r="G233" s="207"/>
      <c r="H233" s="172"/>
    </row>
    <row r="234" spans="1:8" s="5" customFormat="1" ht="16.5" thickBot="1" x14ac:dyDescent="0.25">
      <c r="A234" s="213" t="s">
        <v>163</v>
      </c>
      <c r="B234" s="280" t="s">
        <v>164</v>
      </c>
      <c r="C234" s="280"/>
      <c r="D234" s="280"/>
      <c r="E234" s="280"/>
      <c r="F234" s="280"/>
      <c r="G234" s="280"/>
      <c r="H234" s="280"/>
    </row>
    <row r="235" spans="1:8" s="64" customFormat="1" ht="15.75" x14ac:dyDescent="0.2">
      <c r="A235" s="210" t="s">
        <v>168</v>
      </c>
      <c r="B235" s="281" t="s">
        <v>181</v>
      </c>
      <c r="C235" s="281"/>
      <c r="D235" s="281"/>
      <c r="E235" s="281"/>
      <c r="F235" s="281"/>
      <c r="G235" s="281"/>
      <c r="H235" s="281"/>
    </row>
    <row r="236" spans="1:8" s="165" customFormat="1" ht="15.75" x14ac:dyDescent="0.2">
      <c r="A236" s="211"/>
      <c r="B236" s="65"/>
      <c r="C236" s="21"/>
      <c r="D236" s="52"/>
      <c r="E236" s="49"/>
      <c r="F236" s="169"/>
      <c r="G236" s="170"/>
      <c r="H236" s="170"/>
    </row>
    <row r="237" spans="1:8" s="165" customFormat="1" ht="15.75" x14ac:dyDescent="0.2">
      <c r="A237" s="211"/>
      <c r="B237" s="65"/>
      <c r="C237" s="17" t="s">
        <v>161</v>
      </c>
      <c r="D237" s="54">
        <v>10</v>
      </c>
      <c r="E237" s="49"/>
      <c r="F237" s="169"/>
      <c r="G237" s="170"/>
      <c r="H237" s="170"/>
    </row>
    <row r="238" spans="1:8" s="165" customFormat="1" ht="15.75" x14ac:dyDescent="0.2">
      <c r="A238" s="211"/>
      <c r="B238" s="65"/>
      <c r="C238" s="17" t="s">
        <v>26</v>
      </c>
      <c r="D238" s="54">
        <v>3</v>
      </c>
      <c r="E238" s="62" t="s">
        <v>39</v>
      </c>
      <c r="F238" s="169"/>
      <c r="G238" s="170"/>
      <c r="H238" s="170"/>
    </row>
    <row r="239" spans="1:8" s="165" customFormat="1" ht="15.75" x14ac:dyDescent="0.2">
      <c r="A239" s="211"/>
      <c r="B239" s="65"/>
      <c r="C239" s="17" t="s">
        <v>173</v>
      </c>
      <c r="D239" s="54">
        <v>8</v>
      </c>
      <c r="E239" s="62"/>
      <c r="F239" s="169"/>
      <c r="G239" s="170"/>
      <c r="H239" s="170"/>
    </row>
    <row r="240" spans="1:8" s="165" customFormat="1" ht="15.75" x14ac:dyDescent="0.2">
      <c r="A240" s="211"/>
      <c r="B240" s="65"/>
      <c r="C240" s="17" t="s">
        <v>174</v>
      </c>
      <c r="D240" s="54">
        <v>26</v>
      </c>
      <c r="E240" s="62"/>
      <c r="F240" s="169"/>
      <c r="G240" s="170"/>
      <c r="H240" s="170"/>
    </row>
    <row r="241" spans="1:8" s="165" customFormat="1" ht="15.75" x14ac:dyDescent="0.2">
      <c r="A241" s="211"/>
      <c r="B241" s="65"/>
      <c r="C241" s="17" t="s">
        <v>175</v>
      </c>
      <c r="D241" s="54">
        <v>12</v>
      </c>
      <c r="E241" s="62" t="s">
        <v>52</v>
      </c>
      <c r="F241" s="169"/>
      <c r="G241" s="170"/>
      <c r="H241" s="170"/>
    </row>
    <row r="242" spans="1:8" s="69" customFormat="1" ht="16.5" thickBot="1" x14ac:dyDescent="0.25">
      <c r="A242" s="212"/>
      <c r="B242" s="66"/>
      <c r="C242" s="67" t="s">
        <v>51</v>
      </c>
      <c r="D242" s="68">
        <f>D237*D238*D239*D240*D241</f>
        <v>74880</v>
      </c>
      <c r="E242" s="66" t="s">
        <v>52</v>
      </c>
      <c r="F242" s="171"/>
      <c r="G242" s="172"/>
      <c r="H242" s="172"/>
    </row>
    <row r="243" spans="1:8" s="64" customFormat="1" ht="15.75" x14ac:dyDescent="0.2">
      <c r="A243" s="210" t="s">
        <v>169</v>
      </c>
      <c r="B243" s="281" t="s">
        <v>187</v>
      </c>
      <c r="C243" s="281"/>
      <c r="D243" s="281"/>
      <c r="E243" s="281"/>
      <c r="F243" s="281"/>
      <c r="G243" s="281"/>
      <c r="H243" s="281"/>
    </row>
    <row r="244" spans="1:8" s="165" customFormat="1" ht="15.75" x14ac:dyDescent="0.2">
      <c r="A244" s="211"/>
      <c r="B244" s="65"/>
      <c r="C244" s="21"/>
      <c r="D244" s="52"/>
      <c r="E244" s="49"/>
      <c r="F244" s="169"/>
      <c r="G244" s="170"/>
      <c r="H244" s="170"/>
    </row>
    <row r="245" spans="1:8" s="165" customFormat="1" ht="15.75" x14ac:dyDescent="0.2">
      <c r="A245" s="211"/>
      <c r="B245" s="65"/>
      <c r="C245" s="17" t="s">
        <v>161</v>
      </c>
      <c r="D245" s="54">
        <v>2</v>
      </c>
      <c r="E245" s="49"/>
      <c r="F245" s="169" t="s">
        <v>304</v>
      </c>
      <c r="G245" s="170"/>
      <c r="H245" s="170"/>
    </row>
    <row r="246" spans="1:8" s="165" customFormat="1" ht="15.75" x14ac:dyDescent="0.2">
      <c r="A246" s="211"/>
      <c r="B246" s="65"/>
      <c r="C246" s="17" t="s">
        <v>26</v>
      </c>
      <c r="D246" s="54">
        <v>1</v>
      </c>
      <c r="E246" s="62" t="s">
        <v>39</v>
      </c>
      <c r="F246" s="169"/>
      <c r="G246" s="170"/>
      <c r="H246" s="170"/>
    </row>
    <row r="247" spans="1:8" s="165" customFormat="1" ht="15.75" x14ac:dyDescent="0.2">
      <c r="A247" s="211"/>
      <c r="B247" s="65"/>
      <c r="C247" s="17" t="s">
        <v>173</v>
      </c>
      <c r="D247" s="54">
        <v>8</v>
      </c>
      <c r="E247" s="62"/>
      <c r="F247" s="169"/>
      <c r="G247" s="170"/>
      <c r="H247" s="170"/>
    </row>
    <row r="248" spans="1:8" s="165" customFormat="1" ht="15.75" x14ac:dyDescent="0.2">
      <c r="A248" s="211"/>
      <c r="B248" s="65"/>
      <c r="C248" s="17" t="s">
        <v>174</v>
      </c>
      <c r="D248" s="54">
        <v>26</v>
      </c>
      <c r="E248" s="62"/>
      <c r="F248" s="169"/>
      <c r="G248" s="170"/>
      <c r="H248" s="170"/>
    </row>
    <row r="249" spans="1:8" s="165" customFormat="1" ht="15.75" x14ac:dyDescent="0.2">
      <c r="A249" s="211"/>
      <c r="B249" s="65"/>
      <c r="C249" s="17" t="s">
        <v>175</v>
      </c>
      <c r="D249" s="54">
        <v>12</v>
      </c>
      <c r="E249" s="62" t="s">
        <v>52</v>
      </c>
      <c r="F249" s="169"/>
      <c r="G249" s="170"/>
      <c r="H249" s="170"/>
    </row>
    <row r="250" spans="1:8" s="69" customFormat="1" ht="16.5" thickBot="1" x14ac:dyDescent="0.25">
      <c r="A250" s="212"/>
      <c r="B250" s="66"/>
      <c r="C250" s="67" t="s">
        <v>51</v>
      </c>
      <c r="D250" s="68">
        <f>D246*D247*D248*D249*D245</f>
        <v>4992</v>
      </c>
      <c r="E250" s="66" t="s">
        <v>52</v>
      </c>
      <c r="F250" s="171"/>
      <c r="G250" s="172"/>
      <c r="H250" s="172"/>
    </row>
    <row r="251" spans="1:8" s="5" customFormat="1" ht="16.5" thickBot="1" x14ac:dyDescent="0.25">
      <c r="A251" s="213" t="s">
        <v>294</v>
      </c>
      <c r="B251" s="280" t="s">
        <v>55</v>
      </c>
      <c r="C251" s="280"/>
      <c r="D251" s="280"/>
      <c r="E251" s="280"/>
      <c r="F251" s="280"/>
      <c r="G251" s="280"/>
      <c r="H251" s="280"/>
    </row>
    <row r="252" spans="1:8" s="64" customFormat="1" ht="15.75" x14ac:dyDescent="0.2">
      <c r="A252" s="210" t="s">
        <v>295</v>
      </c>
      <c r="B252" s="277" t="s">
        <v>68</v>
      </c>
      <c r="C252" s="277"/>
      <c r="D252" s="277"/>
      <c r="E252" s="277"/>
      <c r="F252" s="277"/>
      <c r="G252" s="277"/>
      <c r="H252" s="277"/>
    </row>
    <row r="253" spans="1:8" s="165" customFormat="1" ht="15.75" x14ac:dyDescent="0.2">
      <c r="A253" s="211"/>
      <c r="B253" s="65"/>
      <c r="C253" s="21"/>
      <c r="D253" s="52"/>
      <c r="E253" s="49"/>
      <c r="F253" s="169"/>
      <c r="G253" s="170"/>
      <c r="H253" s="170"/>
    </row>
    <row r="254" spans="1:8" s="69" customFormat="1" ht="16.5" thickBot="1" x14ac:dyDescent="0.25">
      <c r="A254" s="212"/>
      <c r="B254" s="66"/>
      <c r="C254" s="67" t="s">
        <v>26</v>
      </c>
      <c r="D254" s="68">
        <v>8000</v>
      </c>
      <c r="E254" s="66" t="s">
        <v>38</v>
      </c>
      <c r="F254" s="171"/>
      <c r="G254" s="172"/>
      <c r="H254" s="172"/>
    </row>
    <row r="255" spans="1:8" s="64" customFormat="1" ht="15.75" x14ac:dyDescent="0.2">
      <c r="A255" s="210" t="s">
        <v>296</v>
      </c>
      <c r="B255" s="277" t="s">
        <v>69</v>
      </c>
      <c r="C255" s="277"/>
      <c r="D255" s="277"/>
      <c r="E255" s="277"/>
      <c r="F255" s="277"/>
      <c r="G255" s="277"/>
      <c r="H255" s="277"/>
    </row>
    <row r="256" spans="1:8" s="165" customFormat="1" ht="15.75" x14ac:dyDescent="0.2">
      <c r="A256" s="211"/>
      <c r="B256" s="65"/>
      <c r="C256" s="21"/>
      <c r="D256" s="52"/>
      <c r="E256" s="49"/>
      <c r="F256" s="169"/>
      <c r="G256" s="170"/>
      <c r="H256" s="170"/>
    </row>
    <row r="257" spans="1:8" s="69" customFormat="1" ht="16.5" thickBot="1" x14ac:dyDescent="0.25">
      <c r="A257" s="212"/>
      <c r="B257" s="66"/>
      <c r="C257" s="67" t="s">
        <v>26</v>
      </c>
      <c r="D257" s="68">
        <v>60</v>
      </c>
      <c r="E257" s="66" t="s">
        <v>2</v>
      </c>
      <c r="F257" s="171"/>
      <c r="G257" s="172"/>
      <c r="H257" s="172"/>
    </row>
    <row r="258" spans="1:8" s="64" customFormat="1" ht="15.75" x14ac:dyDescent="0.2">
      <c r="A258" s="210" t="s">
        <v>297</v>
      </c>
      <c r="B258" s="277" t="s">
        <v>70</v>
      </c>
      <c r="C258" s="277"/>
      <c r="D258" s="277"/>
      <c r="E258" s="277"/>
      <c r="F258" s="277"/>
      <c r="G258" s="277"/>
      <c r="H258" s="277"/>
    </row>
    <row r="259" spans="1:8" s="165" customFormat="1" ht="15.75" x14ac:dyDescent="0.2">
      <c r="A259" s="211"/>
      <c r="B259" s="65"/>
      <c r="C259" s="21"/>
      <c r="D259" s="52"/>
      <c r="E259" s="49"/>
      <c r="F259" s="169"/>
      <c r="G259" s="170"/>
      <c r="H259" s="170"/>
    </row>
    <row r="260" spans="1:8" s="69" customFormat="1" ht="16.5" thickBot="1" x14ac:dyDescent="0.25">
      <c r="A260" s="212"/>
      <c r="B260" s="66"/>
      <c r="C260" s="67" t="s">
        <v>26</v>
      </c>
      <c r="D260" s="68">
        <v>60</v>
      </c>
      <c r="E260" s="66" t="s">
        <v>2</v>
      </c>
      <c r="F260" s="171"/>
      <c r="G260" s="172"/>
      <c r="H260" s="172"/>
    </row>
    <row r="261" spans="1:8" s="64" customFormat="1" ht="15.75" x14ac:dyDescent="0.2">
      <c r="A261" s="210" t="s">
        <v>298</v>
      </c>
      <c r="B261" s="277" t="s">
        <v>283</v>
      </c>
      <c r="C261" s="277"/>
      <c r="D261" s="277"/>
      <c r="E261" s="277"/>
      <c r="F261" s="277"/>
      <c r="G261" s="277"/>
      <c r="H261" s="277"/>
    </row>
    <row r="262" spans="1:8" s="165" customFormat="1" ht="15.75" x14ac:dyDescent="0.2">
      <c r="A262" s="211"/>
      <c r="B262" s="65"/>
      <c r="C262" s="21"/>
      <c r="D262" s="52"/>
      <c r="E262" s="49"/>
      <c r="F262" s="169"/>
      <c r="G262" s="170"/>
      <c r="H262" s="170"/>
    </row>
    <row r="263" spans="1:8" s="69" customFormat="1" ht="16.5" thickBot="1" x14ac:dyDescent="0.25">
      <c r="A263" s="212"/>
      <c r="B263" s="66"/>
      <c r="C263" s="67" t="s">
        <v>26</v>
      </c>
      <c r="D263" s="68">
        <v>28000</v>
      </c>
      <c r="E263" s="66" t="s">
        <v>38</v>
      </c>
      <c r="F263" s="171"/>
      <c r="G263" s="172"/>
      <c r="H263" s="172"/>
    </row>
    <row r="264" spans="1:8" s="64" customFormat="1" ht="15.75" x14ac:dyDescent="0.2">
      <c r="A264" s="210" t="s">
        <v>299</v>
      </c>
      <c r="B264" s="277" t="s">
        <v>284</v>
      </c>
      <c r="C264" s="277"/>
      <c r="D264" s="277"/>
      <c r="E264" s="277"/>
      <c r="F264" s="277"/>
      <c r="G264" s="277"/>
      <c r="H264" s="277"/>
    </row>
    <row r="265" spans="1:8" s="165" customFormat="1" ht="15.75" x14ac:dyDescent="0.2">
      <c r="A265" s="211"/>
      <c r="B265" s="65"/>
      <c r="C265" s="21"/>
      <c r="D265" s="52"/>
      <c r="E265" s="49"/>
      <c r="F265" s="169"/>
      <c r="G265" s="170"/>
      <c r="H265" s="170"/>
    </row>
    <row r="266" spans="1:8" s="69" customFormat="1" ht="16.5" thickBot="1" x14ac:dyDescent="0.25">
      <c r="A266" s="212"/>
      <c r="B266" s="66"/>
      <c r="C266" s="67" t="s">
        <v>26</v>
      </c>
      <c r="D266" s="68">
        <v>5000</v>
      </c>
      <c r="E266" s="66" t="s">
        <v>39</v>
      </c>
      <c r="F266" s="171"/>
      <c r="G266" s="172"/>
      <c r="H266" s="172"/>
    </row>
    <row r="267" spans="1:8" s="64" customFormat="1" ht="15.75" x14ac:dyDescent="0.2">
      <c r="A267" s="210" t="s">
        <v>300</v>
      </c>
      <c r="B267" s="277" t="s">
        <v>71</v>
      </c>
      <c r="C267" s="277"/>
      <c r="D267" s="277"/>
      <c r="E267" s="277"/>
      <c r="F267" s="277"/>
      <c r="G267" s="277"/>
      <c r="H267" s="277"/>
    </row>
    <row r="268" spans="1:8" s="165" customFormat="1" ht="15.75" x14ac:dyDescent="0.2">
      <c r="A268" s="211"/>
      <c r="B268" s="65"/>
      <c r="C268" s="21"/>
      <c r="D268" s="52"/>
      <c r="E268" s="49"/>
      <c r="F268" s="169"/>
      <c r="G268" s="170"/>
      <c r="H268" s="170"/>
    </row>
    <row r="269" spans="1:8" s="69" customFormat="1" ht="16.5" thickBot="1" x14ac:dyDescent="0.25">
      <c r="A269" s="212"/>
      <c r="B269" s="66"/>
      <c r="C269" s="67" t="s">
        <v>26</v>
      </c>
      <c r="D269" s="68">
        <v>200</v>
      </c>
      <c r="E269" s="66" t="s">
        <v>1</v>
      </c>
      <c r="F269" s="171"/>
      <c r="G269" s="172"/>
      <c r="H269" s="172"/>
    </row>
    <row r="274" spans="2:5" x14ac:dyDescent="0.2">
      <c r="C274" s="94"/>
      <c r="D274" s="64"/>
      <c r="E274" s="168"/>
    </row>
    <row r="275" spans="2:5" ht="15.75" x14ac:dyDescent="0.2">
      <c r="B275" s="51" t="s">
        <v>5</v>
      </c>
      <c r="C275" s="279" t="str">
        <f>DADOS!C8</f>
        <v>Eng.° Civil Aloisio Caetano Ferreira</v>
      </c>
      <c r="D275" s="279"/>
      <c r="E275" s="279"/>
    </row>
    <row r="276" spans="2:5" ht="15.75" x14ac:dyDescent="0.2">
      <c r="B276" s="4"/>
      <c r="C276" s="278" t="str">
        <f>"CREA: "&amp;DADOS!C9</f>
        <v>CREA: MG- 97.132/D</v>
      </c>
      <c r="D276" s="278"/>
      <c r="E276" s="278"/>
    </row>
    <row r="277" spans="2:5" x14ac:dyDescent="0.2">
      <c r="B277" s="93"/>
      <c r="C277" s="4"/>
    </row>
  </sheetData>
  <mergeCells count="63">
    <mergeCell ref="A5:H5"/>
    <mergeCell ref="B234:H234"/>
    <mergeCell ref="B235:H235"/>
    <mergeCell ref="B255:H255"/>
    <mergeCell ref="B68:H68"/>
    <mergeCell ref="B140:H140"/>
    <mergeCell ref="B83:H83"/>
    <mergeCell ref="B161:H161"/>
    <mergeCell ref="B125:H125"/>
    <mergeCell ref="B99:H99"/>
    <mergeCell ref="B14:H14"/>
    <mergeCell ref="B29:H29"/>
    <mergeCell ref="B34:H34"/>
    <mergeCell ref="B204:H204"/>
    <mergeCell ref="B154:H154"/>
    <mergeCell ref="B203:H203"/>
    <mergeCell ref="B182:H182"/>
    <mergeCell ref="B116:H116"/>
    <mergeCell ref="B82:H82"/>
    <mergeCell ref="B52:H52"/>
    <mergeCell ref="B75:H75"/>
    <mergeCell ref="F78:H80"/>
    <mergeCell ref="B147:H147"/>
    <mergeCell ref="B175:H175"/>
    <mergeCell ref="F178:H180"/>
    <mergeCell ref="B168:H168"/>
    <mergeCell ref="F171:H173"/>
    <mergeCell ref="F185:H187"/>
    <mergeCell ref="B61:H61"/>
    <mergeCell ref="B108:H108"/>
    <mergeCell ref="B133:H133"/>
    <mergeCell ref="A1:F2"/>
    <mergeCell ref="C4:F4"/>
    <mergeCell ref="B126:H126"/>
    <mergeCell ref="A3:B3"/>
    <mergeCell ref="A6:H6"/>
    <mergeCell ref="A7:H7"/>
    <mergeCell ref="B91:H91"/>
    <mergeCell ref="B100:H100"/>
    <mergeCell ref="B124:H124"/>
    <mergeCell ref="B39:H39"/>
    <mergeCell ref="B19:H19"/>
    <mergeCell ref="B24:H24"/>
    <mergeCell ref="B49:H49"/>
    <mergeCell ref="B44:H44"/>
    <mergeCell ref="B8:H8"/>
    <mergeCell ref="B9:H9"/>
    <mergeCell ref="B54:H54"/>
    <mergeCell ref="B53:H53"/>
    <mergeCell ref="B189:H189"/>
    <mergeCell ref="B196:H196"/>
    <mergeCell ref="B212:H212"/>
    <mergeCell ref="C276:E276"/>
    <mergeCell ref="C275:E275"/>
    <mergeCell ref="B251:H251"/>
    <mergeCell ref="B267:H267"/>
    <mergeCell ref="B264:H264"/>
    <mergeCell ref="B252:H252"/>
    <mergeCell ref="B258:H258"/>
    <mergeCell ref="B261:H261"/>
    <mergeCell ref="B243:H243"/>
    <mergeCell ref="B218:H218"/>
    <mergeCell ref="B226:H226"/>
  </mergeCells>
  <phoneticPr fontId="10" type="noConversion"/>
  <pageMargins left="0.51181102362204722" right="0.51181102362204722" top="0.78740157480314965" bottom="0.78740157480314965" header="0.31496062992125984" footer="0.31496062992125984"/>
  <pageSetup paperSize="9" scale="69" fitToHeight="2000" orientation="portrait" r:id="rId1"/>
  <headerFooter>
    <oddFooter>Página &amp;P de &amp;N</oddFooter>
  </headerFooter>
  <rowBreaks count="4" manualBreakCount="4">
    <brk id="60" max="7" man="1"/>
    <brk id="123" max="7" man="1"/>
    <brk id="181" max="7" man="1"/>
    <brk id="242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topLeftCell="A22" zoomScale="70" zoomScaleNormal="70" zoomScaleSheetLayoutView="70" workbookViewId="0">
      <selection activeCell="M63" sqref="M63"/>
    </sheetView>
  </sheetViews>
  <sheetFormatPr defaultColWidth="9" defaultRowHeight="15" x14ac:dyDescent="0.2"/>
  <cols>
    <col min="1" max="1" width="8.125" style="90" bestFit="1" customWidth="1"/>
    <col min="2" max="2" width="16.125" style="90" customWidth="1"/>
    <col min="3" max="3" width="9.625" style="4" customWidth="1"/>
    <col min="4" max="4" width="76.375" style="193" customWidth="1"/>
    <col min="5" max="5" width="10.625" style="4" bestFit="1" customWidth="1"/>
    <col min="6" max="6" width="14.375" style="124" customWidth="1"/>
    <col min="7" max="7" width="18.125" style="82" customWidth="1"/>
    <col min="8" max="8" width="16.375" style="4" customWidth="1"/>
    <col min="9" max="9" width="19.125" style="4" customWidth="1"/>
    <col min="10" max="10" width="22.625" style="4" customWidth="1"/>
    <col min="11" max="11" width="17.75" style="158" bestFit="1" customWidth="1"/>
    <col min="12" max="12" width="17.125" style="154" bestFit="1" customWidth="1"/>
    <col min="13" max="13" width="18.375" style="142" bestFit="1" customWidth="1"/>
    <col min="14" max="14" width="17.125" style="142" bestFit="1" customWidth="1"/>
    <col min="15" max="16384" width="9" style="4"/>
  </cols>
  <sheetData>
    <row r="1" spans="1:14" ht="21.75" customHeight="1" thickBot="1" x14ac:dyDescent="0.25">
      <c r="A1" s="303" t="s">
        <v>103</v>
      </c>
      <c r="B1" s="303"/>
      <c r="C1" s="303"/>
      <c r="D1" s="303"/>
      <c r="E1" s="303"/>
      <c r="F1" s="303"/>
      <c r="G1" s="303"/>
      <c r="H1" s="194" t="s">
        <v>3</v>
      </c>
      <c r="I1" s="195" t="str">
        <f>DADOS!C2</f>
        <v>R01</v>
      </c>
      <c r="J1" s="62"/>
    </row>
    <row r="2" spans="1:14" ht="16.5" thickBot="1" x14ac:dyDescent="0.25">
      <c r="A2" s="304"/>
      <c r="B2" s="304"/>
      <c r="C2" s="304"/>
      <c r="D2" s="304"/>
      <c r="E2" s="304"/>
      <c r="F2" s="304"/>
      <c r="G2" s="304"/>
      <c r="H2" s="196" t="s">
        <v>9</v>
      </c>
      <c r="I2" s="216">
        <f ca="1">DADOS!C4</f>
        <v>45680</v>
      </c>
      <c r="J2" s="42"/>
    </row>
    <row r="3" spans="1:14" ht="20.25" customHeight="1" x14ac:dyDescent="0.2">
      <c r="A3" s="305" t="s">
        <v>10</v>
      </c>
      <c r="B3" s="305"/>
      <c r="C3" s="306"/>
      <c r="D3" s="190" t="s">
        <v>11</v>
      </c>
      <c r="E3" s="311" t="s">
        <v>8</v>
      </c>
      <c r="F3" s="305"/>
      <c r="G3" s="305"/>
      <c r="H3" s="133" t="s">
        <v>12</v>
      </c>
      <c r="I3" s="134"/>
      <c r="J3" s="186"/>
    </row>
    <row r="4" spans="1:14" ht="63" customHeight="1" thickBot="1" x14ac:dyDescent="0.25">
      <c r="A4" s="307"/>
      <c r="B4" s="307"/>
      <c r="C4" s="308"/>
      <c r="D4" s="314" t="str">
        <f>DADOS!C3</f>
        <v>SERVIÇOS DE PODA E ZELADORIA EM ÁREAS VERDES, PRÉDIOS PÚBLICOS E ÁREAS DESPORTIVAS</v>
      </c>
      <c r="E4" s="312"/>
      <c r="F4" s="307"/>
      <c r="G4" s="307"/>
      <c r="H4" s="317" t="str">
        <f>DADOS!C7</f>
        <v>SINAPI - 11/2024 - Minas Gerais
SICRO3 - 10/2024 - Minas Gerais
SETOP - 10/2024 - Minas Gerais
SUDECAP - 10/2024 - Minas Gerais</v>
      </c>
      <c r="I4" s="318"/>
      <c r="J4" s="187"/>
    </row>
    <row r="5" spans="1:14" ht="15.75" x14ac:dyDescent="0.2">
      <c r="A5" s="307"/>
      <c r="B5" s="307"/>
      <c r="C5" s="308"/>
      <c r="D5" s="314"/>
      <c r="E5" s="312"/>
      <c r="F5" s="307"/>
      <c r="G5" s="307"/>
      <c r="H5" s="133" t="s">
        <v>13</v>
      </c>
      <c r="I5" s="135">
        <f>DADOS!C5</f>
        <v>0.33910000000000001</v>
      </c>
      <c r="J5" s="18"/>
    </row>
    <row r="6" spans="1:14" ht="16.5" thickBot="1" x14ac:dyDescent="0.25">
      <c r="A6" s="309"/>
      <c r="B6" s="309"/>
      <c r="C6" s="310"/>
      <c r="D6" s="315"/>
      <c r="E6" s="313"/>
      <c r="F6" s="309"/>
      <c r="G6" s="309"/>
      <c r="H6" s="197" t="s">
        <v>14</v>
      </c>
      <c r="I6" s="136">
        <f>DADOS!C6</f>
        <v>0</v>
      </c>
      <c r="J6" s="18"/>
    </row>
    <row r="7" spans="1:14" s="127" customFormat="1" ht="7.9" customHeight="1" thickBot="1" x14ac:dyDescent="0.25">
      <c r="A7" s="297"/>
      <c r="B7" s="297"/>
      <c r="C7" s="298"/>
      <c r="D7" s="298"/>
      <c r="E7" s="298"/>
      <c r="F7" s="298"/>
      <c r="G7" s="298"/>
      <c r="H7" s="298"/>
      <c r="I7" s="298"/>
      <c r="J7" s="167"/>
      <c r="K7" s="158"/>
      <c r="L7" s="154"/>
      <c r="M7" s="142"/>
      <c r="N7" s="143"/>
    </row>
    <row r="8" spans="1:14" ht="32.25" customHeight="1" thickBot="1" x14ac:dyDescent="0.25">
      <c r="A8" s="316" t="str">
        <f>A1&amp;" DE PROJETO EXECUTIVO - "&amp;D4</f>
        <v>PLANILHA ORÇAMENTÁRIA SINTÉTICA DE PROJETO EXECUTIVO - SERVIÇOS DE PODA E ZELADORIA EM ÁREAS VERDES, PRÉDIOS PÚBLICOS E ÁREAS DESPORTIVAS</v>
      </c>
      <c r="B8" s="316"/>
      <c r="C8" s="316"/>
      <c r="D8" s="316"/>
      <c r="E8" s="316"/>
      <c r="F8" s="316"/>
      <c r="G8" s="316"/>
      <c r="H8" s="316"/>
      <c r="I8" s="316"/>
      <c r="J8" s="188"/>
    </row>
    <row r="9" spans="1:14" s="87" customFormat="1" ht="7.9" customHeight="1" thickBot="1" x14ac:dyDescent="0.25">
      <c r="A9" s="295"/>
      <c r="B9" s="295"/>
      <c r="C9" s="296"/>
      <c r="D9" s="296"/>
      <c r="E9" s="296"/>
      <c r="F9" s="296"/>
      <c r="G9" s="296"/>
      <c r="H9" s="296"/>
      <c r="I9" s="296"/>
      <c r="J9" s="166"/>
      <c r="K9" s="159"/>
      <c r="L9" s="155"/>
      <c r="M9" s="144"/>
      <c r="N9" s="145"/>
    </row>
    <row r="10" spans="1:14" s="132" customFormat="1" ht="30.75" thickBot="1" x14ac:dyDescent="0.25">
      <c r="A10" s="300" t="s">
        <v>17</v>
      </c>
      <c r="B10" s="300"/>
      <c r="C10" s="301"/>
      <c r="D10" s="128" t="s">
        <v>20</v>
      </c>
      <c r="E10" s="128" t="s">
        <v>27</v>
      </c>
      <c r="F10" s="129" t="s">
        <v>249</v>
      </c>
      <c r="G10" s="130" t="s">
        <v>128</v>
      </c>
      <c r="H10" s="128" t="s">
        <v>123</v>
      </c>
      <c r="I10" s="131" t="s">
        <v>124</v>
      </c>
      <c r="J10" s="189"/>
      <c r="K10" s="160"/>
      <c r="L10" s="156"/>
      <c r="M10" s="146"/>
      <c r="N10" s="147"/>
    </row>
    <row r="11" spans="1:14" s="127" customFormat="1" ht="15.75" x14ac:dyDescent="0.2">
      <c r="A11" s="150"/>
      <c r="B11" s="150"/>
      <c r="C11" s="151"/>
      <c r="D11" s="191"/>
      <c r="E11" s="151"/>
      <c r="F11" s="153"/>
      <c r="G11" s="202"/>
      <c r="H11" s="153"/>
      <c r="I11" s="152"/>
      <c r="J11" s="152"/>
      <c r="K11" s="158"/>
      <c r="L11" s="154"/>
      <c r="M11" s="142"/>
      <c r="N11" s="143"/>
    </row>
    <row r="12" spans="1:14" s="78" customFormat="1" ht="24" customHeight="1" x14ac:dyDescent="0.2">
      <c r="A12" s="244" t="s">
        <v>29</v>
      </c>
      <c r="B12" s="244"/>
      <c r="C12" s="244"/>
      <c r="D12" s="244" t="s">
        <v>132</v>
      </c>
      <c r="E12" s="244"/>
      <c r="F12" s="258"/>
      <c r="G12" s="259"/>
      <c r="H12" s="259"/>
      <c r="I12" s="259">
        <v>1362208.92</v>
      </c>
      <c r="J12" s="245">
        <v>4.895936329155294E-2</v>
      </c>
    </row>
    <row r="13" spans="1:14" s="78" customFormat="1" ht="24" customHeight="1" x14ac:dyDescent="0.2">
      <c r="A13" s="246" t="s">
        <v>85</v>
      </c>
      <c r="B13" s="247" t="s">
        <v>204</v>
      </c>
      <c r="C13" s="246" t="s">
        <v>74</v>
      </c>
      <c r="D13" s="246" t="s">
        <v>138</v>
      </c>
      <c r="E13" s="248" t="s">
        <v>36</v>
      </c>
      <c r="F13" s="260">
        <v>12</v>
      </c>
      <c r="G13" s="261">
        <v>18125.39</v>
      </c>
      <c r="H13" s="261">
        <v>24271.7</v>
      </c>
      <c r="I13" s="261">
        <v>291260.40000000002</v>
      </c>
      <c r="J13" s="249">
        <v>1.0468235471577316E-2</v>
      </c>
    </row>
    <row r="14" spans="1:14" s="78" customFormat="1" ht="26.1" customHeight="1" x14ac:dyDescent="0.2">
      <c r="A14" s="246" t="s">
        <v>142</v>
      </c>
      <c r="B14" s="247" t="s">
        <v>205</v>
      </c>
      <c r="C14" s="246" t="s">
        <v>74</v>
      </c>
      <c r="D14" s="246" t="s">
        <v>141</v>
      </c>
      <c r="E14" s="248" t="s">
        <v>36</v>
      </c>
      <c r="F14" s="260">
        <v>12</v>
      </c>
      <c r="G14" s="261">
        <v>5937.46</v>
      </c>
      <c r="H14" s="261">
        <v>7950.85</v>
      </c>
      <c r="I14" s="261">
        <v>95410.2</v>
      </c>
      <c r="J14" s="249">
        <v>3.4291528817178237E-3</v>
      </c>
    </row>
    <row r="15" spans="1:14" s="78" customFormat="1" ht="26.1" customHeight="1" x14ac:dyDescent="0.2">
      <c r="A15" s="246" t="s">
        <v>143</v>
      </c>
      <c r="B15" s="247" t="s">
        <v>206</v>
      </c>
      <c r="C15" s="246" t="s">
        <v>74</v>
      </c>
      <c r="D15" s="246" t="s">
        <v>207</v>
      </c>
      <c r="E15" s="248" t="s">
        <v>36</v>
      </c>
      <c r="F15" s="260">
        <v>24</v>
      </c>
      <c r="G15" s="261">
        <v>3753.4</v>
      </c>
      <c r="H15" s="261">
        <v>5026.17</v>
      </c>
      <c r="I15" s="261">
        <v>120628.08</v>
      </c>
      <c r="J15" s="249">
        <v>4.3355126406619858E-3</v>
      </c>
    </row>
    <row r="16" spans="1:14" s="78" customFormat="1" ht="24" customHeight="1" x14ac:dyDescent="0.2">
      <c r="A16" s="246" t="s">
        <v>144</v>
      </c>
      <c r="B16" s="247" t="s">
        <v>208</v>
      </c>
      <c r="C16" s="246" t="s">
        <v>74</v>
      </c>
      <c r="D16" s="246" t="s">
        <v>209</v>
      </c>
      <c r="E16" s="248" t="s">
        <v>36</v>
      </c>
      <c r="F16" s="260">
        <v>12</v>
      </c>
      <c r="G16" s="261">
        <v>5605.87</v>
      </c>
      <c r="H16" s="261">
        <v>7506.82</v>
      </c>
      <c r="I16" s="261">
        <v>90081.84</v>
      </c>
      <c r="J16" s="249">
        <v>3.2376454637601006E-3</v>
      </c>
    </row>
    <row r="17" spans="1:10" s="78" customFormat="1" ht="26.1" customHeight="1" x14ac:dyDescent="0.2">
      <c r="A17" s="246" t="s">
        <v>145</v>
      </c>
      <c r="B17" s="247" t="s">
        <v>210</v>
      </c>
      <c r="C17" s="246" t="s">
        <v>74</v>
      </c>
      <c r="D17" s="246" t="s">
        <v>211</v>
      </c>
      <c r="E17" s="248" t="s">
        <v>36</v>
      </c>
      <c r="F17" s="260">
        <v>24</v>
      </c>
      <c r="G17" s="261">
        <v>3167.42</v>
      </c>
      <c r="H17" s="261">
        <v>4241.49</v>
      </c>
      <c r="I17" s="261">
        <v>101795.76</v>
      </c>
      <c r="J17" s="249">
        <v>3.6586572897935022E-3</v>
      </c>
    </row>
    <row r="18" spans="1:10" s="78" customFormat="1" ht="24" customHeight="1" x14ac:dyDescent="0.2">
      <c r="A18" s="246" t="s">
        <v>146</v>
      </c>
      <c r="B18" s="247" t="s">
        <v>212</v>
      </c>
      <c r="C18" s="246" t="s">
        <v>74</v>
      </c>
      <c r="D18" s="246" t="s">
        <v>213</v>
      </c>
      <c r="E18" s="248" t="s">
        <v>36</v>
      </c>
      <c r="F18" s="260">
        <v>12</v>
      </c>
      <c r="G18" s="261">
        <v>5672.83</v>
      </c>
      <c r="H18" s="261">
        <v>7596.48</v>
      </c>
      <c r="I18" s="261">
        <v>91157.759999999995</v>
      </c>
      <c r="J18" s="249">
        <v>3.2763152723182822E-3</v>
      </c>
    </row>
    <row r="19" spans="1:10" s="78" customFormat="1" ht="24" customHeight="1" x14ac:dyDescent="0.2">
      <c r="A19" s="246" t="s">
        <v>147</v>
      </c>
      <c r="B19" s="247" t="s">
        <v>214</v>
      </c>
      <c r="C19" s="246" t="s">
        <v>74</v>
      </c>
      <c r="D19" s="246" t="s">
        <v>215</v>
      </c>
      <c r="E19" s="248" t="s">
        <v>36</v>
      </c>
      <c r="F19" s="260">
        <v>24</v>
      </c>
      <c r="G19" s="261">
        <v>3776.46</v>
      </c>
      <c r="H19" s="261">
        <v>5057.05</v>
      </c>
      <c r="I19" s="261">
        <v>121369.2</v>
      </c>
      <c r="J19" s="249">
        <v>4.3621493501930283E-3</v>
      </c>
    </row>
    <row r="20" spans="1:10" s="78" customFormat="1" ht="26.1" customHeight="1" x14ac:dyDescent="0.2">
      <c r="A20" s="246" t="s">
        <v>148</v>
      </c>
      <c r="B20" s="247" t="s">
        <v>216</v>
      </c>
      <c r="C20" s="246" t="s">
        <v>74</v>
      </c>
      <c r="D20" s="246" t="s">
        <v>217</v>
      </c>
      <c r="E20" s="248" t="s">
        <v>36</v>
      </c>
      <c r="F20" s="260">
        <v>24</v>
      </c>
      <c r="G20" s="261">
        <v>4607.68</v>
      </c>
      <c r="H20" s="261">
        <v>6170.14</v>
      </c>
      <c r="I20" s="261">
        <v>148083.35999999999</v>
      </c>
      <c r="J20" s="249">
        <v>5.3222871420294466E-3</v>
      </c>
    </row>
    <row r="21" spans="1:10" s="78" customFormat="1" ht="26.1" customHeight="1" x14ac:dyDescent="0.2">
      <c r="A21" s="250" t="s">
        <v>149</v>
      </c>
      <c r="B21" s="251" t="s">
        <v>218</v>
      </c>
      <c r="C21" s="250" t="s">
        <v>74</v>
      </c>
      <c r="D21" s="250" t="s">
        <v>137</v>
      </c>
      <c r="E21" s="252" t="s">
        <v>36</v>
      </c>
      <c r="F21" s="262">
        <v>12</v>
      </c>
      <c r="G21" s="263">
        <v>18820</v>
      </c>
      <c r="H21" s="263">
        <v>25201.86</v>
      </c>
      <c r="I21" s="263">
        <v>302422.32</v>
      </c>
      <c r="J21" s="253">
        <v>1.0869407779501456E-2</v>
      </c>
    </row>
    <row r="22" spans="1:10" s="78" customFormat="1" ht="24" customHeight="1" x14ac:dyDescent="0.2">
      <c r="A22" s="244" t="s">
        <v>86</v>
      </c>
      <c r="B22" s="244"/>
      <c r="C22" s="244"/>
      <c r="D22" s="244" t="s">
        <v>60</v>
      </c>
      <c r="E22" s="244"/>
      <c r="F22" s="258"/>
      <c r="G22" s="259"/>
      <c r="H22" s="259"/>
      <c r="I22" s="259">
        <v>5147860.32</v>
      </c>
      <c r="J22" s="245">
        <v>0.1850200508017889</v>
      </c>
    </row>
    <row r="23" spans="1:10" s="78" customFormat="1" ht="24" customHeight="1" x14ac:dyDescent="0.2">
      <c r="A23" s="244" t="s">
        <v>87</v>
      </c>
      <c r="B23" s="244"/>
      <c r="C23" s="244"/>
      <c r="D23" s="244" t="s">
        <v>50</v>
      </c>
      <c r="E23" s="244"/>
      <c r="F23" s="258"/>
      <c r="G23" s="259"/>
      <c r="H23" s="259"/>
      <c r="I23" s="259">
        <v>1596102.24</v>
      </c>
      <c r="J23" s="245">
        <v>5.7365759591870402E-2</v>
      </c>
    </row>
    <row r="24" spans="1:10" s="78" customFormat="1" ht="26.1" customHeight="1" x14ac:dyDescent="0.2">
      <c r="A24" s="250" t="s">
        <v>88</v>
      </c>
      <c r="B24" s="251" t="s">
        <v>224</v>
      </c>
      <c r="C24" s="250" t="s">
        <v>74</v>
      </c>
      <c r="D24" s="250" t="s">
        <v>252</v>
      </c>
      <c r="E24" s="252" t="s">
        <v>36</v>
      </c>
      <c r="F24" s="262">
        <v>48</v>
      </c>
      <c r="G24" s="263">
        <v>6919.71</v>
      </c>
      <c r="H24" s="263">
        <v>9266.18</v>
      </c>
      <c r="I24" s="263">
        <v>444776.64</v>
      </c>
      <c r="J24" s="253">
        <v>1.5985786601189086E-2</v>
      </c>
    </row>
    <row r="25" spans="1:10" s="78" customFormat="1" ht="26.1" customHeight="1" x14ac:dyDescent="0.2">
      <c r="A25" s="250" t="s">
        <v>89</v>
      </c>
      <c r="B25" s="251" t="s">
        <v>225</v>
      </c>
      <c r="C25" s="250" t="s">
        <v>74</v>
      </c>
      <c r="D25" s="250" t="s">
        <v>253</v>
      </c>
      <c r="E25" s="252" t="s">
        <v>36</v>
      </c>
      <c r="F25" s="262">
        <v>24</v>
      </c>
      <c r="G25" s="263">
        <v>6919.71</v>
      </c>
      <c r="H25" s="263">
        <v>9266.18</v>
      </c>
      <c r="I25" s="263">
        <v>222388.32</v>
      </c>
      <c r="J25" s="253">
        <v>7.9928933005945432E-3</v>
      </c>
    </row>
    <row r="26" spans="1:10" s="78" customFormat="1" ht="26.1" customHeight="1" x14ac:dyDescent="0.2">
      <c r="A26" s="250" t="s">
        <v>120</v>
      </c>
      <c r="B26" s="251" t="s">
        <v>220</v>
      </c>
      <c r="C26" s="250" t="s">
        <v>74</v>
      </c>
      <c r="D26" s="250" t="s">
        <v>341</v>
      </c>
      <c r="E26" s="252" t="s">
        <v>36</v>
      </c>
      <c r="F26" s="262">
        <v>72</v>
      </c>
      <c r="G26" s="263">
        <v>5508.66</v>
      </c>
      <c r="H26" s="263">
        <v>7376.64</v>
      </c>
      <c r="I26" s="263">
        <v>531118.07999999996</v>
      </c>
      <c r="J26" s="253">
        <v>1.9088997765065348E-2</v>
      </c>
    </row>
    <row r="27" spans="1:10" s="78" customFormat="1" ht="26.1" customHeight="1" x14ac:dyDescent="0.2">
      <c r="A27" s="250" t="s">
        <v>310</v>
      </c>
      <c r="B27" s="251" t="s">
        <v>221</v>
      </c>
      <c r="C27" s="250" t="s">
        <v>74</v>
      </c>
      <c r="D27" s="250" t="s">
        <v>251</v>
      </c>
      <c r="E27" s="252" t="s">
        <v>36</v>
      </c>
      <c r="F27" s="262">
        <v>48</v>
      </c>
      <c r="G27" s="263">
        <v>6189.16</v>
      </c>
      <c r="H27" s="263">
        <v>8287.9</v>
      </c>
      <c r="I27" s="263">
        <v>397819.2</v>
      </c>
      <c r="J27" s="253">
        <v>1.4298081925021426E-2</v>
      </c>
    </row>
    <row r="28" spans="1:10" s="78" customFormat="1" ht="24" customHeight="1" x14ac:dyDescent="0.2">
      <c r="A28" s="244" t="s">
        <v>90</v>
      </c>
      <c r="B28" s="244"/>
      <c r="C28" s="244"/>
      <c r="D28" s="244" t="s">
        <v>53</v>
      </c>
      <c r="E28" s="244"/>
      <c r="F28" s="258"/>
      <c r="G28" s="259"/>
      <c r="H28" s="259"/>
      <c r="I28" s="259">
        <v>2894960.6400000001</v>
      </c>
      <c r="J28" s="245">
        <v>0.10404823196173654</v>
      </c>
    </row>
    <row r="29" spans="1:10" s="78" customFormat="1" ht="24" customHeight="1" x14ac:dyDescent="0.2">
      <c r="A29" s="250" t="s">
        <v>91</v>
      </c>
      <c r="B29" s="251" t="s">
        <v>222</v>
      </c>
      <c r="C29" s="250" t="s">
        <v>74</v>
      </c>
      <c r="D29" s="250" t="s">
        <v>172</v>
      </c>
      <c r="E29" s="252" t="s">
        <v>34</v>
      </c>
      <c r="F29" s="262">
        <v>4992</v>
      </c>
      <c r="G29" s="263">
        <v>207.16</v>
      </c>
      <c r="H29" s="263">
        <v>277.39999999999998</v>
      </c>
      <c r="I29" s="263">
        <v>1384780.8</v>
      </c>
      <c r="J29" s="253">
        <v>4.9770622751734231E-2</v>
      </c>
    </row>
    <row r="30" spans="1:10" s="78" customFormat="1" ht="26.1" customHeight="1" x14ac:dyDescent="0.2">
      <c r="A30" s="250" t="s">
        <v>92</v>
      </c>
      <c r="B30" s="251" t="s">
        <v>227</v>
      </c>
      <c r="C30" s="250" t="s">
        <v>74</v>
      </c>
      <c r="D30" s="250" t="s">
        <v>176</v>
      </c>
      <c r="E30" s="252" t="s">
        <v>34</v>
      </c>
      <c r="F30" s="262">
        <v>4992</v>
      </c>
      <c r="G30" s="263">
        <v>225.92</v>
      </c>
      <c r="H30" s="263">
        <v>302.52</v>
      </c>
      <c r="I30" s="263">
        <v>1510179.8400000001</v>
      </c>
      <c r="J30" s="253">
        <v>5.4277609210002305E-2</v>
      </c>
    </row>
    <row r="31" spans="1:10" s="78" customFormat="1" ht="24" customHeight="1" x14ac:dyDescent="0.2">
      <c r="A31" s="244" t="s">
        <v>125</v>
      </c>
      <c r="B31" s="244"/>
      <c r="C31" s="244"/>
      <c r="D31" s="244" t="s">
        <v>162</v>
      </c>
      <c r="E31" s="244"/>
      <c r="F31" s="258"/>
      <c r="G31" s="259"/>
      <c r="H31" s="259"/>
      <c r="I31" s="259">
        <v>656797.43999999994</v>
      </c>
      <c r="J31" s="245">
        <v>2.3606059248181949E-2</v>
      </c>
    </row>
    <row r="32" spans="1:10" s="78" customFormat="1" ht="24" customHeight="1" x14ac:dyDescent="0.2">
      <c r="A32" s="246" t="s">
        <v>126</v>
      </c>
      <c r="B32" s="247" t="s">
        <v>228</v>
      </c>
      <c r="C32" s="246" t="s">
        <v>74</v>
      </c>
      <c r="D32" s="246" t="s">
        <v>178</v>
      </c>
      <c r="E32" s="248" t="s">
        <v>34</v>
      </c>
      <c r="F32" s="260">
        <v>4992</v>
      </c>
      <c r="G32" s="261">
        <v>10.91</v>
      </c>
      <c r="H32" s="261">
        <v>14.6</v>
      </c>
      <c r="I32" s="261">
        <v>72883.199999999997</v>
      </c>
      <c r="J32" s="249">
        <v>2.6195064606175911E-3</v>
      </c>
    </row>
    <row r="33" spans="1:10" s="78" customFormat="1" ht="24" customHeight="1" x14ac:dyDescent="0.2">
      <c r="A33" s="250" t="s">
        <v>127</v>
      </c>
      <c r="B33" s="251" t="s">
        <v>241</v>
      </c>
      <c r="C33" s="250" t="s">
        <v>74</v>
      </c>
      <c r="D33" s="250" t="s">
        <v>311</v>
      </c>
      <c r="E33" s="252" t="s">
        <v>34</v>
      </c>
      <c r="F33" s="262">
        <v>4992</v>
      </c>
      <c r="G33" s="263">
        <v>55.58</v>
      </c>
      <c r="H33" s="263">
        <v>74.42</v>
      </c>
      <c r="I33" s="263">
        <v>371504.64000000001</v>
      </c>
      <c r="J33" s="253">
        <v>1.3352306219120626E-2</v>
      </c>
    </row>
    <row r="34" spans="1:10" s="78" customFormat="1" ht="24" customHeight="1" x14ac:dyDescent="0.2">
      <c r="A34" s="246" t="s">
        <v>223</v>
      </c>
      <c r="B34" s="247" t="s">
        <v>231</v>
      </c>
      <c r="C34" s="246" t="s">
        <v>74</v>
      </c>
      <c r="D34" s="246" t="s">
        <v>179</v>
      </c>
      <c r="E34" s="248" t="s">
        <v>34</v>
      </c>
      <c r="F34" s="260">
        <v>4992</v>
      </c>
      <c r="G34" s="261">
        <v>31.78</v>
      </c>
      <c r="H34" s="261">
        <v>42.55</v>
      </c>
      <c r="I34" s="261">
        <v>212409.60000000001</v>
      </c>
      <c r="J34" s="249">
        <v>7.634246568443733E-3</v>
      </c>
    </row>
    <row r="35" spans="1:10" s="78" customFormat="1" ht="26.1" customHeight="1" x14ac:dyDescent="0.2">
      <c r="A35" s="244" t="s">
        <v>93</v>
      </c>
      <c r="B35" s="244"/>
      <c r="C35" s="244"/>
      <c r="D35" s="244" t="s">
        <v>232</v>
      </c>
      <c r="E35" s="244"/>
      <c r="F35" s="258"/>
      <c r="G35" s="259"/>
      <c r="H35" s="259"/>
      <c r="I35" s="259">
        <v>21313187.199999999</v>
      </c>
      <c r="J35" s="245">
        <v>0.76602058590665811</v>
      </c>
    </row>
    <row r="36" spans="1:10" s="78" customFormat="1" ht="24" customHeight="1" x14ac:dyDescent="0.2">
      <c r="A36" s="244" t="s">
        <v>94</v>
      </c>
      <c r="B36" s="244"/>
      <c r="C36" s="244"/>
      <c r="D36" s="244" t="s">
        <v>50</v>
      </c>
      <c r="E36" s="244"/>
      <c r="F36" s="258"/>
      <c r="G36" s="259"/>
      <c r="H36" s="259"/>
      <c r="I36" s="259">
        <v>9335206.4399999995</v>
      </c>
      <c r="J36" s="245">
        <v>0.33551811090592815</v>
      </c>
    </row>
    <row r="37" spans="1:10" s="78" customFormat="1" ht="26.1" customHeight="1" x14ac:dyDescent="0.2">
      <c r="A37" s="250" t="s">
        <v>95</v>
      </c>
      <c r="B37" s="251" t="s">
        <v>233</v>
      </c>
      <c r="C37" s="250" t="s">
        <v>74</v>
      </c>
      <c r="D37" s="250" t="s">
        <v>254</v>
      </c>
      <c r="E37" s="252" t="s">
        <v>36</v>
      </c>
      <c r="F37" s="262">
        <v>360</v>
      </c>
      <c r="G37" s="263">
        <v>6919.71</v>
      </c>
      <c r="H37" s="263">
        <v>9266.18</v>
      </c>
      <c r="I37" s="263">
        <v>3335824.8</v>
      </c>
      <c r="J37" s="253">
        <v>0.11989339950891816</v>
      </c>
    </row>
    <row r="38" spans="1:10" s="78" customFormat="1" ht="26.1" customHeight="1" x14ac:dyDescent="0.2">
      <c r="A38" s="250" t="s">
        <v>96</v>
      </c>
      <c r="B38" s="251" t="s">
        <v>234</v>
      </c>
      <c r="C38" s="250" t="s">
        <v>74</v>
      </c>
      <c r="D38" s="250" t="s">
        <v>255</v>
      </c>
      <c r="E38" s="252" t="s">
        <v>36</v>
      </c>
      <c r="F38" s="262">
        <v>24</v>
      </c>
      <c r="G38" s="263">
        <v>6919.71</v>
      </c>
      <c r="H38" s="263">
        <v>9266.18</v>
      </c>
      <c r="I38" s="263">
        <v>222388.32</v>
      </c>
      <c r="J38" s="253">
        <v>7.9928933005945432E-3</v>
      </c>
    </row>
    <row r="39" spans="1:10" s="78" customFormat="1" ht="26.1" customHeight="1" x14ac:dyDescent="0.2">
      <c r="A39" s="250" t="s">
        <v>121</v>
      </c>
      <c r="B39" s="251" t="s">
        <v>235</v>
      </c>
      <c r="C39" s="250" t="s">
        <v>74</v>
      </c>
      <c r="D39" s="250" t="s">
        <v>312</v>
      </c>
      <c r="E39" s="252" t="s">
        <v>36</v>
      </c>
      <c r="F39" s="262">
        <v>24</v>
      </c>
      <c r="G39" s="263">
        <v>6919.71</v>
      </c>
      <c r="H39" s="263">
        <v>9266.18</v>
      </c>
      <c r="I39" s="263">
        <v>222388.32</v>
      </c>
      <c r="J39" s="253">
        <v>7.9928933005945432E-3</v>
      </c>
    </row>
    <row r="40" spans="1:10" s="78" customFormat="1" ht="26.1" customHeight="1" x14ac:dyDescent="0.2">
      <c r="A40" s="250" t="s">
        <v>226</v>
      </c>
      <c r="B40" s="251" t="s">
        <v>313</v>
      </c>
      <c r="C40" s="250" t="s">
        <v>74</v>
      </c>
      <c r="D40" s="250" t="s">
        <v>314</v>
      </c>
      <c r="E40" s="252" t="s">
        <v>36</v>
      </c>
      <c r="F40" s="262">
        <v>36</v>
      </c>
      <c r="G40" s="263">
        <v>6919.71</v>
      </c>
      <c r="H40" s="263">
        <v>9266.18</v>
      </c>
      <c r="I40" s="263">
        <v>333582.48</v>
      </c>
      <c r="J40" s="253">
        <v>1.1989339950891817E-2</v>
      </c>
    </row>
    <row r="41" spans="1:10" s="78" customFormat="1" ht="26.1" customHeight="1" x14ac:dyDescent="0.2">
      <c r="A41" s="250" t="s">
        <v>315</v>
      </c>
      <c r="B41" s="251" t="s">
        <v>236</v>
      </c>
      <c r="C41" s="250" t="s">
        <v>74</v>
      </c>
      <c r="D41" s="250" t="s">
        <v>256</v>
      </c>
      <c r="E41" s="252" t="s">
        <v>36</v>
      </c>
      <c r="F41" s="262">
        <v>120</v>
      </c>
      <c r="G41" s="263">
        <v>6910.11</v>
      </c>
      <c r="H41" s="263">
        <v>9253.32</v>
      </c>
      <c r="I41" s="263">
        <v>1110398.3999999999</v>
      </c>
      <c r="J41" s="253">
        <v>3.9909002111041175E-2</v>
      </c>
    </row>
    <row r="42" spans="1:10" s="78" customFormat="1" ht="26.1" customHeight="1" x14ac:dyDescent="0.2">
      <c r="A42" s="250" t="s">
        <v>316</v>
      </c>
      <c r="B42" s="251" t="s">
        <v>219</v>
      </c>
      <c r="C42" s="250" t="s">
        <v>74</v>
      </c>
      <c r="D42" s="250" t="s">
        <v>250</v>
      </c>
      <c r="E42" s="252" t="s">
        <v>36</v>
      </c>
      <c r="F42" s="262">
        <v>120</v>
      </c>
      <c r="G42" s="263">
        <v>6371.16</v>
      </c>
      <c r="H42" s="263">
        <v>8531.6200000000008</v>
      </c>
      <c r="I42" s="263">
        <v>1023794.4</v>
      </c>
      <c r="J42" s="253">
        <v>3.6796354237246857E-2</v>
      </c>
    </row>
    <row r="43" spans="1:10" s="78" customFormat="1" ht="26.1" customHeight="1" x14ac:dyDescent="0.2">
      <c r="A43" s="250" t="s">
        <v>317</v>
      </c>
      <c r="B43" s="251" t="s">
        <v>220</v>
      </c>
      <c r="C43" s="250" t="s">
        <v>74</v>
      </c>
      <c r="D43" s="250" t="s">
        <v>341</v>
      </c>
      <c r="E43" s="252" t="s">
        <v>36</v>
      </c>
      <c r="F43" s="262">
        <v>24</v>
      </c>
      <c r="G43" s="263">
        <v>5508.66</v>
      </c>
      <c r="H43" s="263">
        <v>7376.64</v>
      </c>
      <c r="I43" s="263">
        <v>177039.35999999999</v>
      </c>
      <c r="J43" s="253">
        <v>6.3629992550217817E-3</v>
      </c>
    </row>
    <row r="44" spans="1:10" s="78" customFormat="1" ht="26.1" customHeight="1" x14ac:dyDescent="0.2">
      <c r="A44" s="250" t="s">
        <v>318</v>
      </c>
      <c r="B44" s="251" t="s">
        <v>342</v>
      </c>
      <c r="C44" s="250" t="s">
        <v>74</v>
      </c>
      <c r="D44" s="250" t="s">
        <v>343</v>
      </c>
      <c r="E44" s="252" t="s">
        <v>36</v>
      </c>
      <c r="F44" s="262">
        <v>24</v>
      </c>
      <c r="G44" s="263">
        <v>5508.66</v>
      </c>
      <c r="H44" s="263">
        <v>7376.64</v>
      </c>
      <c r="I44" s="263">
        <v>177039.35999999999</v>
      </c>
      <c r="J44" s="253">
        <v>6.3629992550217817E-3</v>
      </c>
    </row>
    <row r="45" spans="1:10" s="78" customFormat="1" ht="26.1" customHeight="1" x14ac:dyDescent="0.2">
      <c r="A45" s="250" t="s">
        <v>319</v>
      </c>
      <c r="B45" s="251" t="s">
        <v>344</v>
      </c>
      <c r="C45" s="250" t="s">
        <v>74</v>
      </c>
      <c r="D45" s="250" t="s">
        <v>345</v>
      </c>
      <c r="E45" s="252" t="s">
        <v>36</v>
      </c>
      <c r="F45" s="262">
        <v>240</v>
      </c>
      <c r="G45" s="263">
        <v>5508.66</v>
      </c>
      <c r="H45" s="263">
        <v>7376.64</v>
      </c>
      <c r="I45" s="263">
        <v>1770393.6000000001</v>
      </c>
      <c r="J45" s="253">
        <v>6.3629992550217826E-2</v>
      </c>
    </row>
    <row r="46" spans="1:10" s="78" customFormat="1" ht="26.1" customHeight="1" x14ac:dyDescent="0.2">
      <c r="A46" s="250" t="s">
        <v>346</v>
      </c>
      <c r="B46" s="251" t="s">
        <v>221</v>
      </c>
      <c r="C46" s="250" t="s">
        <v>74</v>
      </c>
      <c r="D46" s="250" t="s">
        <v>251</v>
      </c>
      <c r="E46" s="252" t="s">
        <v>36</v>
      </c>
      <c r="F46" s="262">
        <v>60</v>
      </c>
      <c r="G46" s="263">
        <v>6189.16</v>
      </c>
      <c r="H46" s="263">
        <v>8287.9</v>
      </c>
      <c r="I46" s="263">
        <v>497274</v>
      </c>
      <c r="J46" s="253">
        <v>1.7872602406276784E-2</v>
      </c>
    </row>
    <row r="47" spans="1:10" s="78" customFormat="1" ht="26.1" customHeight="1" x14ac:dyDescent="0.2">
      <c r="A47" s="250" t="s">
        <v>347</v>
      </c>
      <c r="B47" s="251" t="s">
        <v>237</v>
      </c>
      <c r="C47" s="250" t="s">
        <v>74</v>
      </c>
      <c r="D47" s="250" t="s">
        <v>257</v>
      </c>
      <c r="E47" s="252" t="s">
        <v>36</v>
      </c>
      <c r="F47" s="262">
        <v>60</v>
      </c>
      <c r="G47" s="263">
        <v>5788.51</v>
      </c>
      <c r="H47" s="263">
        <v>7751.39</v>
      </c>
      <c r="I47" s="263">
        <v>465083.4</v>
      </c>
      <c r="J47" s="253">
        <v>1.6715635030102895E-2</v>
      </c>
    </row>
    <row r="48" spans="1:10" s="78" customFormat="1" ht="24" customHeight="1" x14ac:dyDescent="0.2">
      <c r="A48" s="244" t="s">
        <v>97</v>
      </c>
      <c r="B48" s="244"/>
      <c r="C48" s="244"/>
      <c r="D48" s="244" t="s">
        <v>53</v>
      </c>
      <c r="E48" s="244"/>
      <c r="F48" s="258"/>
      <c r="G48" s="259"/>
      <c r="H48" s="259"/>
      <c r="I48" s="259">
        <v>9415755</v>
      </c>
      <c r="J48" s="245">
        <v>0.33841311926606388</v>
      </c>
    </row>
    <row r="49" spans="1:10" s="78" customFormat="1" ht="24" customHeight="1" x14ac:dyDescent="0.2">
      <c r="A49" s="250" t="s">
        <v>98</v>
      </c>
      <c r="B49" s="251" t="s">
        <v>222</v>
      </c>
      <c r="C49" s="250" t="s">
        <v>74</v>
      </c>
      <c r="D49" s="250" t="s">
        <v>172</v>
      </c>
      <c r="E49" s="252" t="s">
        <v>34</v>
      </c>
      <c r="F49" s="262">
        <v>12480</v>
      </c>
      <c r="G49" s="263">
        <v>207.16</v>
      </c>
      <c r="H49" s="263">
        <v>277.39999999999998</v>
      </c>
      <c r="I49" s="263">
        <v>3461952</v>
      </c>
      <c r="J49" s="253">
        <v>0.12442655687933558</v>
      </c>
    </row>
    <row r="50" spans="1:10" s="78" customFormat="1" ht="26.1" customHeight="1" x14ac:dyDescent="0.2">
      <c r="A50" s="246" t="s">
        <v>99</v>
      </c>
      <c r="B50" s="247" t="s">
        <v>238</v>
      </c>
      <c r="C50" s="246" t="s">
        <v>74</v>
      </c>
      <c r="D50" s="246" t="s">
        <v>122</v>
      </c>
      <c r="E50" s="248" t="s">
        <v>239</v>
      </c>
      <c r="F50" s="260">
        <v>60</v>
      </c>
      <c r="G50" s="261">
        <v>7933.79</v>
      </c>
      <c r="H50" s="261">
        <v>10624.13</v>
      </c>
      <c r="I50" s="261">
        <v>637447.80000000005</v>
      </c>
      <c r="J50" s="249">
        <v>2.2910610818494114E-2</v>
      </c>
    </row>
    <row r="51" spans="1:10" s="78" customFormat="1" ht="24" customHeight="1" x14ac:dyDescent="0.2">
      <c r="A51" s="250" t="s">
        <v>320</v>
      </c>
      <c r="B51" s="251" t="s">
        <v>229</v>
      </c>
      <c r="C51" s="250" t="s">
        <v>74</v>
      </c>
      <c r="D51" s="250" t="s">
        <v>321</v>
      </c>
      <c r="E51" s="252" t="s">
        <v>34</v>
      </c>
      <c r="F51" s="262">
        <v>4992</v>
      </c>
      <c r="G51" s="263">
        <v>291.45</v>
      </c>
      <c r="H51" s="263">
        <v>390.28</v>
      </c>
      <c r="I51" s="263">
        <v>1948277.76</v>
      </c>
      <c r="J51" s="253">
        <v>7.0023354893824205E-2</v>
      </c>
    </row>
    <row r="52" spans="1:10" s="78" customFormat="1" ht="24" customHeight="1" x14ac:dyDescent="0.2">
      <c r="A52" s="250" t="s">
        <v>322</v>
      </c>
      <c r="B52" s="251" t="s">
        <v>242</v>
      </c>
      <c r="C52" s="250" t="s">
        <v>74</v>
      </c>
      <c r="D52" s="250" t="s">
        <v>305</v>
      </c>
      <c r="E52" s="252" t="s">
        <v>34</v>
      </c>
      <c r="F52" s="262">
        <v>2496</v>
      </c>
      <c r="G52" s="263">
        <v>1007.69</v>
      </c>
      <c r="H52" s="263">
        <v>1349.39</v>
      </c>
      <c r="I52" s="263">
        <v>3368077.44</v>
      </c>
      <c r="J52" s="253">
        <v>0.12105259667440998</v>
      </c>
    </row>
    <row r="53" spans="1:10" s="78" customFormat="1" ht="24" customHeight="1" x14ac:dyDescent="0.2">
      <c r="A53" s="244" t="s">
        <v>165</v>
      </c>
      <c r="B53" s="244"/>
      <c r="C53" s="244"/>
      <c r="D53" s="244" t="s">
        <v>162</v>
      </c>
      <c r="E53" s="244"/>
      <c r="F53" s="258"/>
      <c r="G53" s="259"/>
      <c r="H53" s="259"/>
      <c r="I53" s="259">
        <v>2444981.7599999998</v>
      </c>
      <c r="J53" s="245">
        <v>8.7875470841183828E-2</v>
      </c>
    </row>
    <row r="54" spans="1:10" s="78" customFormat="1" ht="24" customHeight="1" x14ac:dyDescent="0.2">
      <c r="A54" s="246" t="s">
        <v>166</v>
      </c>
      <c r="B54" s="247" t="s">
        <v>240</v>
      </c>
      <c r="C54" s="246" t="s">
        <v>74</v>
      </c>
      <c r="D54" s="246" t="s">
        <v>183</v>
      </c>
      <c r="E54" s="248" t="s">
        <v>34</v>
      </c>
      <c r="F54" s="260">
        <v>74880</v>
      </c>
      <c r="G54" s="261">
        <v>21.62</v>
      </c>
      <c r="H54" s="261">
        <v>28.95</v>
      </c>
      <c r="I54" s="261">
        <v>2167776</v>
      </c>
      <c r="J54" s="249">
        <v>7.7912375378300619E-2</v>
      </c>
    </row>
    <row r="55" spans="1:10" s="78" customFormat="1" ht="24" customHeight="1" x14ac:dyDescent="0.2">
      <c r="A55" s="246" t="s">
        <v>167</v>
      </c>
      <c r="B55" s="247" t="s">
        <v>241</v>
      </c>
      <c r="C55" s="246" t="s">
        <v>74</v>
      </c>
      <c r="D55" s="246" t="s">
        <v>200</v>
      </c>
      <c r="E55" s="248" t="s">
        <v>34</v>
      </c>
      <c r="F55" s="260">
        <v>4992</v>
      </c>
      <c r="G55" s="261">
        <v>41.47</v>
      </c>
      <c r="H55" s="261">
        <v>55.53</v>
      </c>
      <c r="I55" s="261">
        <v>277205.76000000001</v>
      </c>
      <c r="J55" s="249">
        <v>9.9630954628832074E-3</v>
      </c>
    </row>
    <row r="56" spans="1:10" s="78" customFormat="1" ht="24" customHeight="1" x14ac:dyDescent="0.2">
      <c r="A56" s="244" t="s">
        <v>323</v>
      </c>
      <c r="B56" s="244"/>
      <c r="C56" s="244"/>
      <c r="D56" s="244" t="s">
        <v>199</v>
      </c>
      <c r="E56" s="244"/>
      <c r="F56" s="258"/>
      <c r="G56" s="259"/>
      <c r="H56" s="259"/>
      <c r="I56" s="259">
        <v>117244</v>
      </c>
      <c r="J56" s="245">
        <v>4.2138848934822962E-3</v>
      </c>
    </row>
    <row r="57" spans="1:10" s="78" customFormat="1" ht="24" customHeight="1" x14ac:dyDescent="0.2">
      <c r="A57" s="250" t="s">
        <v>324</v>
      </c>
      <c r="B57" s="251" t="s">
        <v>80</v>
      </c>
      <c r="C57" s="250" t="s">
        <v>30</v>
      </c>
      <c r="D57" s="250" t="s">
        <v>81</v>
      </c>
      <c r="E57" s="252" t="s">
        <v>31</v>
      </c>
      <c r="F57" s="262">
        <v>8000</v>
      </c>
      <c r="G57" s="263">
        <v>0.76</v>
      </c>
      <c r="H57" s="263">
        <v>1.01</v>
      </c>
      <c r="I57" s="263">
        <v>8080</v>
      </c>
      <c r="J57" s="253">
        <v>2.9040454043991121E-4</v>
      </c>
    </row>
    <row r="58" spans="1:10" s="78" customFormat="1" ht="24" customHeight="1" x14ac:dyDescent="0.2">
      <c r="A58" s="250" t="s">
        <v>325</v>
      </c>
      <c r="B58" s="251" t="s">
        <v>76</v>
      </c>
      <c r="C58" s="250" t="s">
        <v>32</v>
      </c>
      <c r="D58" s="250" t="s">
        <v>77</v>
      </c>
      <c r="E58" s="252" t="s">
        <v>2</v>
      </c>
      <c r="F58" s="262">
        <v>60</v>
      </c>
      <c r="G58" s="263">
        <v>223.58</v>
      </c>
      <c r="H58" s="263">
        <v>299.39</v>
      </c>
      <c r="I58" s="263">
        <v>17963.400000000001</v>
      </c>
      <c r="J58" s="253">
        <v>6.456253616012749E-4</v>
      </c>
    </row>
    <row r="59" spans="1:10" s="78" customFormat="1" ht="24" customHeight="1" x14ac:dyDescent="0.2">
      <c r="A59" s="250" t="s">
        <v>326</v>
      </c>
      <c r="B59" s="251" t="s">
        <v>78</v>
      </c>
      <c r="C59" s="250" t="s">
        <v>32</v>
      </c>
      <c r="D59" s="250" t="s">
        <v>79</v>
      </c>
      <c r="E59" s="252" t="s">
        <v>2</v>
      </c>
      <c r="F59" s="262">
        <v>60</v>
      </c>
      <c r="G59" s="263">
        <v>207.09</v>
      </c>
      <c r="H59" s="263">
        <v>277.31</v>
      </c>
      <c r="I59" s="263">
        <v>16638.599999999999</v>
      </c>
      <c r="J59" s="253">
        <v>5.9801051813904789E-4</v>
      </c>
    </row>
    <row r="60" spans="1:10" s="78" customFormat="1" ht="24" customHeight="1" x14ac:dyDescent="0.2">
      <c r="A60" s="250" t="s">
        <v>327</v>
      </c>
      <c r="B60" s="251" t="s">
        <v>285</v>
      </c>
      <c r="C60" s="250" t="s">
        <v>30</v>
      </c>
      <c r="D60" s="250" t="s">
        <v>283</v>
      </c>
      <c r="E60" s="252" t="s">
        <v>31</v>
      </c>
      <c r="F60" s="262">
        <v>28000</v>
      </c>
      <c r="G60" s="263">
        <v>1.9</v>
      </c>
      <c r="H60" s="263">
        <v>2.54</v>
      </c>
      <c r="I60" s="263">
        <v>71120</v>
      </c>
      <c r="J60" s="253">
        <v>2.5561350143671392E-3</v>
      </c>
    </row>
    <row r="61" spans="1:10" s="78" customFormat="1" ht="24" customHeight="1" x14ac:dyDescent="0.2">
      <c r="A61" s="250" t="s">
        <v>328</v>
      </c>
      <c r="B61" s="251" t="s">
        <v>243</v>
      </c>
      <c r="C61" s="250" t="s">
        <v>244</v>
      </c>
      <c r="D61" s="250" t="s">
        <v>245</v>
      </c>
      <c r="E61" s="252" t="s">
        <v>246</v>
      </c>
      <c r="F61" s="262">
        <v>5000</v>
      </c>
      <c r="G61" s="263">
        <v>0.44</v>
      </c>
      <c r="H61" s="263">
        <v>0.57999999999999996</v>
      </c>
      <c r="I61" s="263">
        <v>2900</v>
      </c>
      <c r="J61" s="253">
        <v>1.0422935238561169E-4</v>
      </c>
    </row>
    <row r="62" spans="1:10" s="78" customFormat="1" ht="39" customHeight="1" x14ac:dyDescent="0.2">
      <c r="A62" s="250" t="s">
        <v>329</v>
      </c>
      <c r="B62" s="251" t="s">
        <v>82</v>
      </c>
      <c r="C62" s="250" t="s">
        <v>30</v>
      </c>
      <c r="D62" s="250" t="s">
        <v>83</v>
      </c>
      <c r="E62" s="252" t="s">
        <v>1</v>
      </c>
      <c r="F62" s="262">
        <v>200</v>
      </c>
      <c r="G62" s="263">
        <v>2.0299999999999998</v>
      </c>
      <c r="H62" s="263">
        <v>2.71</v>
      </c>
      <c r="I62" s="263">
        <v>542</v>
      </c>
      <c r="J62" s="253">
        <v>1.9480106549310875E-5</v>
      </c>
    </row>
    <row r="63" spans="1:10" s="78" customFormat="1" ht="14.25" x14ac:dyDescent="0.2">
      <c r="A63" s="254"/>
      <c r="B63" s="254"/>
      <c r="C63" s="254"/>
      <c r="D63" s="254"/>
      <c r="E63" s="254"/>
      <c r="F63" s="254"/>
      <c r="G63" s="257"/>
      <c r="H63" s="257"/>
      <c r="I63" s="257"/>
      <c r="J63" s="254"/>
    </row>
    <row r="64" spans="1:10" s="78" customFormat="1" ht="14.25" x14ac:dyDescent="0.2">
      <c r="A64" s="302"/>
      <c r="B64" s="302"/>
      <c r="C64" s="302"/>
      <c r="D64" s="255"/>
      <c r="E64" s="256"/>
      <c r="F64" s="267"/>
      <c r="G64" s="267"/>
      <c r="H64" s="268" t="s">
        <v>100</v>
      </c>
      <c r="I64" s="271">
        <v>20778083.960000001</v>
      </c>
      <c r="J64" s="266"/>
    </row>
    <row r="65" spans="1:14" s="78" customFormat="1" ht="14.25" x14ac:dyDescent="0.2">
      <c r="A65" s="302"/>
      <c r="B65" s="302"/>
      <c r="C65" s="302"/>
      <c r="D65" s="255"/>
      <c r="E65" s="256"/>
      <c r="F65" s="267"/>
      <c r="G65" s="267"/>
      <c r="H65" s="268" t="s">
        <v>101</v>
      </c>
      <c r="I65" s="271">
        <v>7045172.4800000004</v>
      </c>
      <c r="J65" s="266"/>
    </row>
    <row r="66" spans="1:14" s="78" customFormat="1" ht="14.25" x14ac:dyDescent="0.2">
      <c r="A66" s="302"/>
      <c r="B66" s="302"/>
      <c r="C66" s="302"/>
      <c r="D66" s="255"/>
      <c r="E66" s="256"/>
      <c r="F66" s="267"/>
      <c r="G66" s="267"/>
      <c r="H66" s="268" t="s">
        <v>102</v>
      </c>
      <c r="I66" s="271">
        <v>27823256.440000001</v>
      </c>
      <c r="J66" s="266"/>
    </row>
    <row r="67" spans="1:14" s="78" customFormat="1" ht="14.25" x14ac:dyDescent="0.2">
      <c r="A67" s="256"/>
      <c r="B67" s="256"/>
      <c r="C67" s="256"/>
      <c r="D67" s="255"/>
      <c r="E67" s="256"/>
      <c r="F67" s="269"/>
      <c r="G67" s="267"/>
      <c r="H67" s="270"/>
      <c r="I67" s="270"/>
      <c r="J67" s="256"/>
    </row>
    <row r="68" spans="1:14" s="78" customFormat="1" ht="14.25" x14ac:dyDescent="0.2">
      <c r="A68" s="256"/>
      <c r="B68" s="256"/>
      <c r="C68" s="256"/>
      <c r="D68" s="255"/>
      <c r="E68" s="256"/>
      <c r="F68" s="264"/>
      <c r="G68" s="256"/>
      <c r="H68" s="265"/>
      <c r="I68" s="256"/>
      <c r="J68" s="256"/>
    </row>
    <row r="69" spans="1:14" s="78" customFormat="1" ht="14.25" x14ac:dyDescent="0.2">
      <c r="A69" s="256"/>
      <c r="B69" s="256"/>
      <c r="C69" s="256"/>
      <c r="D69" s="255"/>
      <c r="E69" s="256"/>
      <c r="F69" s="264"/>
      <c r="G69" s="256"/>
      <c r="H69" s="265"/>
      <c r="I69" s="256"/>
      <c r="J69" s="256"/>
    </row>
    <row r="70" spans="1:14" s="78" customFormat="1" ht="14.25" x14ac:dyDescent="0.2">
      <c r="A70" s="89"/>
      <c r="B70" s="89"/>
      <c r="C70" s="79"/>
      <c r="D70" s="192"/>
      <c r="E70" s="256"/>
      <c r="F70" s="264"/>
      <c r="G70" s="256"/>
      <c r="H70" s="80"/>
      <c r="I70" s="81"/>
      <c r="J70" s="81"/>
      <c r="K70" s="161"/>
      <c r="L70" s="157"/>
      <c r="M70" s="148"/>
      <c r="N70" s="149"/>
    </row>
    <row r="71" spans="1:14" ht="25.9" customHeight="1" x14ac:dyDescent="0.2">
      <c r="B71" s="299" t="s">
        <v>5</v>
      </c>
      <c r="C71" s="299"/>
      <c r="D71" s="223" t="str">
        <f>DADOS!C8</f>
        <v>Eng.° Civil Aloisio Caetano Ferreira</v>
      </c>
      <c r="E71" s="256"/>
      <c r="F71" s="264"/>
      <c r="G71" s="256"/>
      <c r="H71" s="44"/>
      <c r="I71" s="220"/>
      <c r="J71" s="7"/>
    </row>
    <row r="72" spans="1:14" ht="18" x14ac:dyDescent="0.2">
      <c r="C72" s="8"/>
      <c r="D72" s="222" t="str">
        <f>"CREA: "&amp;DADOS!C9</f>
        <v>CREA: MG- 97.132/D</v>
      </c>
      <c r="E72" s="57"/>
      <c r="F72" s="57"/>
      <c r="G72" s="57"/>
      <c r="H72" s="86"/>
      <c r="I72" s="7"/>
      <c r="J72" s="7"/>
    </row>
    <row r="73" spans="1:14" ht="18.75" x14ac:dyDescent="0.2">
      <c r="D73" s="73"/>
      <c r="E73" s="2"/>
      <c r="F73" s="123"/>
      <c r="G73" s="72"/>
      <c r="H73" s="3"/>
    </row>
  </sheetData>
  <mergeCells count="13">
    <mergeCell ref="A1:G2"/>
    <mergeCell ref="A3:C6"/>
    <mergeCell ref="E3:G6"/>
    <mergeCell ref="D4:D6"/>
    <mergeCell ref="A8:I8"/>
    <mergeCell ref="H4:I4"/>
    <mergeCell ref="A9:I9"/>
    <mergeCell ref="A7:I7"/>
    <mergeCell ref="B71:C71"/>
    <mergeCell ref="A10:C10"/>
    <mergeCell ref="A64:C64"/>
    <mergeCell ref="A65:C65"/>
    <mergeCell ref="A66:C66"/>
  </mergeCells>
  <pageMargins left="0.51181102362204722" right="0.51181102362204722" top="0.78740157480314965" bottom="0.78740157480314965" header="0.31496062992125984" footer="0.31496062992125984"/>
  <pageSetup paperSize="9" scale="66" fitToHeight="2000" orientation="landscape" r:id="rId1"/>
  <headerFooter>
    <oddFooter>Página &amp;P de &amp;N</oddFooter>
  </headerFooter>
  <rowBreaks count="2" manualBreakCount="2">
    <brk id="30" max="8" man="1"/>
    <brk id="55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view="pageBreakPreview" zoomScale="85" zoomScaleNormal="70" zoomScaleSheetLayoutView="85" workbookViewId="0">
      <selection activeCell="J1" sqref="J1"/>
    </sheetView>
  </sheetViews>
  <sheetFormatPr defaultColWidth="9" defaultRowHeight="15" x14ac:dyDescent="0.2"/>
  <cols>
    <col min="1" max="1" width="15.5" style="90" customWidth="1"/>
    <col min="2" max="2" width="16.75" style="4" customWidth="1"/>
    <col min="3" max="3" width="12.375" style="4" customWidth="1"/>
    <col min="4" max="4" width="66.25" style="5" customWidth="1"/>
    <col min="5" max="5" width="16.125" style="83" customWidth="1"/>
    <col min="6" max="6" width="13.375" style="4" customWidth="1"/>
    <col min="7" max="7" width="13" style="4" customWidth="1"/>
    <col min="8" max="8" width="17.5" style="4" customWidth="1"/>
    <col min="9" max="9" width="19.25" style="4" customWidth="1"/>
    <col min="10" max="10" width="15.375" style="4" customWidth="1"/>
    <col min="11" max="16384" width="9" style="4"/>
  </cols>
  <sheetData>
    <row r="1" spans="1:10" s="23" customFormat="1" ht="21.75" customHeight="1" thickBot="1" x14ac:dyDescent="0.25">
      <c r="A1" s="338" t="s">
        <v>273</v>
      </c>
      <c r="B1" s="338"/>
      <c r="C1" s="338"/>
      <c r="D1" s="338"/>
      <c r="E1" s="338"/>
      <c r="F1" s="338"/>
      <c r="G1" s="338"/>
      <c r="H1" s="339"/>
      <c r="I1" s="28" t="s">
        <v>3</v>
      </c>
      <c r="J1" s="30" t="str">
        <f>DADOS!C2</f>
        <v>R01</v>
      </c>
    </row>
    <row r="2" spans="1:10" s="23" customFormat="1" ht="18.75" thickBot="1" x14ac:dyDescent="0.25">
      <c r="A2" s="340"/>
      <c r="B2" s="340"/>
      <c r="C2" s="340"/>
      <c r="D2" s="340"/>
      <c r="E2" s="340"/>
      <c r="F2" s="340"/>
      <c r="G2" s="340"/>
      <c r="H2" s="341"/>
      <c r="I2" s="29" t="s">
        <v>9</v>
      </c>
      <c r="J2" s="43">
        <f ca="1">DADOS!C4</f>
        <v>45680</v>
      </c>
    </row>
    <row r="3" spans="1:10" s="23" customFormat="1" ht="20.25" customHeight="1" x14ac:dyDescent="0.2">
      <c r="A3" s="319" t="s">
        <v>10</v>
      </c>
      <c r="B3" s="319"/>
      <c r="C3" s="320"/>
      <c r="D3" s="117" t="s">
        <v>11</v>
      </c>
      <c r="E3" s="140"/>
      <c r="F3" s="141"/>
      <c r="G3" s="75" t="s">
        <v>8</v>
      </c>
      <c r="H3" s="118"/>
      <c r="I3" s="75" t="s">
        <v>12</v>
      </c>
      <c r="J3" s="76"/>
    </row>
    <row r="4" spans="1:10" s="23" customFormat="1" ht="73.900000000000006" customHeight="1" thickBot="1" x14ac:dyDescent="0.25">
      <c r="A4" s="321"/>
      <c r="B4" s="321"/>
      <c r="C4" s="322"/>
      <c r="D4" s="330" t="str">
        <f>DADOS!C3</f>
        <v>SERVIÇOS DE PODA E ZELADORIA EM ÁREAS VERDES, PRÉDIOS PÚBLICOS E ÁREAS DESPORTIVAS</v>
      </c>
      <c r="E4" s="331"/>
      <c r="F4" s="332"/>
      <c r="G4" s="119"/>
      <c r="H4" s="120"/>
      <c r="I4" s="342" t="str">
        <f>DADOS!C7</f>
        <v>SINAPI - 11/2024 - Minas Gerais
SICRO3 - 10/2024 - Minas Gerais
SETOP - 10/2024 - Minas Gerais
SUDECAP - 10/2024 - Minas Gerais</v>
      </c>
      <c r="J4" s="343"/>
    </row>
    <row r="5" spans="1:10" s="23" customFormat="1" ht="18" x14ac:dyDescent="0.2">
      <c r="A5" s="321"/>
      <c r="B5" s="321"/>
      <c r="C5" s="322"/>
      <c r="D5" s="330"/>
      <c r="E5" s="331"/>
      <c r="F5" s="332"/>
      <c r="G5" s="119"/>
      <c r="H5" s="120"/>
      <c r="I5" s="75" t="s">
        <v>13</v>
      </c>
      <c r="J5" s="26">
        <f>DADOS!C5</f>
        <v>0.33910000000000001</v>
      </c>
    </row>
    <row r="6" spans="1:10" s="23" customFormat="1" ht="18.75" thickBot="1" x14ac:dyDescent="0.25">
      <c r="A6" s="323"/>
      <c r="B6" s="323"/>
      <c r="C6" s="324"/>
      <c r="D6" s="333"/>
      <c r="E6" s="334"/>
      <c r="F6" s="335"/>
      <c r="G6" s="121"/>
      <c r="H6" s="122"/>
      <c r="I6" s="77" t="s">
        <v>14</v>
      </c>
      <c r="J6" s="27">
        <f>DADOS!C6</f>
        <v>0</v>
      </c>
    </row>
    <row r="7" spans="1:10" s="87" customFormat="1" ht="7.9" customHeight="1" x14ac:dyDescent="0.2">
      <c r="A7" s="295"/>
      <c r="B7" s="326"/>
      <c r="C7" s="326"/>
      <c r="D7" s="326"/>
      <c r="E7" s="326"/>
      <c r="F7" s="326"/>
      <c r="G7" s="326"/>
    </row>
    <row r="8" spans="1:10" s="23" customFormat="1" ht="37.5" customHeight="1" x14ac:dyDescent="0.2">
      <c r="A8" s="327" t="str">
        <f>A1&amp;" DE PROJETO EXECUTIVO - "&amp;D4</f>
        <v>COMPOSIÇÃO DE PREÇO UNITÁRIO - MÃO DE OBRA ADMINISTRATIVA DE PROJETO EXECUTIVO - SERVIÇOS DE PODA E ZELADORIA EM ÁREAS VERDES, PRÉDIOS PÚBLICOS E ÁREAS DESPORTIVAS</v>
      </c>
      <c r="B8" s="328"/>
      <c r="C8" s="328"/>
      <c r="D8" s="328"/>
      <c r="E8" s="328"/>
      <c r="F8" s="328"/>
      <c r="G8" s="328"/>
      <c r="H8" s="328"/>
      <c r="I8" s="328"/>
      <c r="J8" s="329"/>
    </row>
    <row r="9" spans="1:10" s="87" customFormat="1" ht="7.9" customHeight="1" x14ac:dyDescent="0.2">
      <c r="A9" s="295"/>
      <c r="B9" s="326"/>
      <c r="C9" s="326"/>
      <c r="D9" s="326"/>
      <c r="E9" s="326"/>
      <c r="F9" s="326"/>
      <c r="G9" s="326"/>
    </row>
    <row r="10" spans="1:10" s="163" customFormat="1" ht="27.75" customHeight="1" x14ac:dyDescent="0.2">
      <c r="A10" s="225" t="s">
        <v>85</v>
      </c>
      <c r="B10" s="224" t="s">
        <v>18</v>
      </c>
      <c r="C10" s="225" t="s">
        <v>19</v>
      </c>
      <c r="D10" s="225" t="s">
        <v>20</v>
      </c>
      <c r="E10" s="336" t="s">
        <v>150</v>
      </c>
      <c r="F10" s="336"/>
      <c r="G10" s="226" t="s">
        <v>104</v>
      </c>
      <c r="H10" s="224" t="s">
        <v>105</v>
      </c>
      <c r="I10" s="224" t="s">
        <v>106</v>
      </c>
      <c r="J10" s="224" t="s">
        <v>0</v>
      </c>
    </row>
    <row r="11" spans="1:10" s="163" customFormat="1" ht="27.75" customHeight="1" x14ac:dyDescent="0.2">
      <c r="A11" s="227" t="s">
        <v>151</v>
      </c>
      <c r="B11" s="138" t="s">
        <v>204</v>
      </c>
      <c r="C11" s="227" t="s">
        <v>74</v>
      </c>
      <c r="D11" s="227" t="s">
        <v>138</v>
      </c>
      <c r="E11" s="344" t="s">
        <v>258</v>
      </c>
      <c r="F11" s="344"/>
      <c r="G11" s="139" t="s">
        <v>36</v>
      </c>
      <c r="H11" s="228">
        <v>1</v>
      </c>
      <c r="I11" s="221">
        <v>18125.39</v>
      </c>
      <c r="J11" s="221">
        <v>18125.39</v>
      </c>
    </row>
    <row r="12" spans="1:10" s="163" customFormat="1" ht="27.75" customHeight="1" x14ac:dyDescent="0.2">
      <c r="A12" s="230" t="s">
        <v>152</v>
      </c>
      <c r="B12" s="229" t="s">
        <v>153</v>
      </c>
      <c r="C12" s="230" t="s">
        <v>30</v>
      </c>
      <c r="D12" s="230" t="s">
        <v>154</v>
      </c>
      <c r="E12" s="325" t="s">
        <v>72</v>
      </c>
      <c r="F12" s="325"/>
      <c r="G12" s="231" t="s">
        <v>37</v>
      </c>
      <c r="H12" s="232">
        <v>1</v>
      </c>
      <c r="I12" s="233">
        <v>18125.39</v>
      </c>
      <c r="J12" s="233">
        <v>18125.39</v>
      </c>
    </row>
    <row r="13" spans="1:10" s="163" customFormat="1" ht="27.75" customHeight="1" x14ac:dyDescent="0.2">
      <c r="A13" s="235"/>
      <c r="B13" s="235"/>
      <c r="C13" s="235"/>
      <c r="D13" s="235"/>
      <c r="E13" s="235" t="s">
        <v>155</v>
      </c>
      <c r="F13" s="234">
        <v>17723.48</v>
      </c>
      <c r="G13" s="235" t="s">
        <v>156</v>
      </c>
      <c r="H13" s="234">
        <v>0</v>
      </c>
      <c r="I13" s="235" t="s">
        <v>157</v>
      </c>
      <c r="J13" s="234">
        <v>17723.48</v>
      </c>
    </row>
    <row r="14" spans="1:10" s="163" customFormat="1" ht="27.75" customHeight="1" x14ac:dyDescent="0.2">
      <c r="A14" s="235"/>
      <c r="B14" s="235"/>
      <c r="C14" s="235"/>
      <c r="D14" s="235"/>
      <c r="E14" s="235" t="s">
        <v>158</v>
      </c>
      <c r="F14" s="234">
        <v>6146.31</v>
      </c>
      <c r="G14" s="235"/>
      <c r="H14" s="337" t="s">
        <v>159</v>
      </c>
      <c r="I14" s="337"/>
      <c r="J14" s="234">
        <v>24271.7</v>
      </c>
    </row>
    <row r="15" spans="1:10" s="163" customFormat="1" ht="27.75" customHeight="1" x14ac:dyDescent="0.2">
      <c r="A15" s="225" t="s">
        <v>142</v>
      </c>
      <c r="B15" s="224" t="s">
        <v>18</v>
      </c>
      <c r="C15" s="225" t="s">
        <v>19</v>
      </c>
      <c r="D15" s="225" t="s">
        <v>20</v>
      </c>
      <c r="E15" s="336" t="s">
        <v>150</v>
      </c>
      <c r="F15" s="336"/>
      <c r="G15" s="226" t="s">
        <v>104</v>
      </c>
      <c r="H15" s="224" t="s">
        <v>105</v>
      </c>
      <c r="I15" s="224" t="s">
        <v>106</v>
      </c>
      <c r="J15" s="224" t="s">
        <v>0</v>
      </c>
    </row>
    <row r="16" spans="1:10" s="163" customFormat="1" ht="27.75" customHeight="1" x14ac:dyDescent="0.2">
      <c r="A16" s="227" t="s">
        <v>151</v>
      </c>
      <c r="B16" s="138" t="s">
        <v>205</v>
      </c>
      <c r="C16" s="227" t="s">
        <v>74</v>
      </c>
      <c r="D16" s="227" t="s">
        <v>141</v>
      </c>
      <c r="E16" s="344" t="s">
        <v>258</v>
      </c>
      <c r="F16" s="344"/>
      <c r="G16" s="139" t="s">
        <v>36</v>
      </c>
      <c r="H16" s="228">
        <v>1</v>
      </c>
      <c r="I16" s="221">
        <v>5937.46</v>
      </c>
      <c r="J16" s="221">
        <v>5937.46</v>
      </c>
    </row>
    <row r="17" spans="1:10" s="163" customFormat="1" ht="27.75" customHeight="1" x14ac:dyDescent="0.2">
      <c r="A17" s="230" t="s">
        <v>152</v>
      </c>
      <c r="B17" s="229" t="s">
        <v>140</v>
      </c>
      <c r="C17" s="230" t="s">
        <v>30</v>
      </c>
      <c r="D17" s="230" t="s">
        <v>141</v>
      </c>
      <c r="E17" s="325" t="s">
        <v>72</v>
      </c>
      <c r="F17" s="325"/>
      <c r="G17" s="231" t="s">
        <v>37</v>
      </c>
      <c r="H17" s="232">
        <v>1</v>
      </c>
      <c r="I17" s="233">
        <v>5937.46</v>
      </c>
      <c r="J17" s="233">
        <v>5937.46</v>
      </c>
    </row>
    <row r="18" spans="1:10" s="163" customFormat="1" ht="27.75" customHeight="1" x14ac:dyDescent="0.2">
      <c r="A18" s="235"/>
      <c r="B18" s="235"/>
      <c r="C18" s="235"/>
      <c r="D18" s="235"/>
      <c r="E18" s="235" t="s">
        <v>155</v>
      </c>
      <c r="F18" s="234">
        <v>5519.14</v>
      </c>
      <c r="G18" s="235" t="s">
        <v>156</v>
      </c>
      <c r="H18" s="234">
        <v>0</v>
      </c>
      <c r="I18" s="235" t="s">
        <v>157</v>
      </c>
      <c r="J18" s="234">
        <v>5519.14</v>
      </c>
    </row>
    <row r="19" spans="1:10" s="163" customFormat="1" ht="27.75" customHeight="1" x14ac:dyDescent="0.2">
      <c r="A19" s="235"/>
      <c r="B19" s="235"/>
      <c r="C19" s="235"/>
      <c r="D19" s="235"/>
      <c r="E19" s="235" t="s">
        <v>158</v>
      </c>
      <c r="F19" s="234">
        <v>2013.39</v>
      </c>
      <c r="G19" s="235"/>
      <c r="H19" s="337" t="s">
        <v>159</v>
      </c>
      <c r="I19" s="337"/>
      <c r="J19" s="234">
        <v>7950.85</v>
      </c>
    </row>
    <row r="20" spans="1:10" s="163" customFormat="1" ht="27.75" customHeight="1" x14ac:dyDescent="0.2">
      <c r="A20" s="225" t="s">
        <v>143</v>
      </c>
      <c r="B20" s="224" t="s">
        <v>18</v>
      </c>
      <c r="C20" s="225" t="s">
        <v>19</v>
      </c>
      <c r="D20" s="225" t="s">
        <v>20</v>
      </c>
      <c r="E20" s="336" t="s">
        <v>150</v>
      </c>
      <c r="F20" s="336"/>
      <c r="G20" s="226" t="s">
        <v>104</v>
      </c>
      <c r="H20" s="224" t="s">
        <v>105</v>
      </c>
      <c r="I20" s="224" t="s">
        <v>106</v>
      </c>
      <c r="J20" s="224" t="s">
        <v>0</v>
      </c>
    </row>
    <row r="21" spans="1:10" s="163" customFormat="1" ht="27.75" customHeight="1" x14ac:dyDescent="0.2">
      <c r="A21" s="227" t="s">
        <v>151</v>
      </c>
      <c r="B21" s="138" t="s">
        <v>206</v>
      </c>
      <c r="C21" s="227" t="s">
        <v>74</v>
      </c>
      <c r="D21" s="227" t="s">
        <v>207</v>
      </c>
      <c r="E21" s="344" t="s">
        <v>258</v>
      </c>
      <c r="F21" s="344"/>
      <c r="G21" s="139" t="s">
        <v>36</v>
      </c>
      <c r="H21" s="228">
        <v>1</v>
      </c>
      <c r="I21" s="221">
        <v>3753.4</v>
      </c>
      <c r="J21" s="221">
        <v>3753.4</v>
      </c>
    </row>
    <row r="22" spans="1:10" s="163" customFormat="1" ht="27.75" customHeight="1" x14ac:dyDescent="0.2">
      <c r="A22" s="230" t="s">
        <v>152</v>
      </c>
      <c r="B22" s="229" t="s">
        <v>259</v>
      </c>
      <c r="C22" s="230" t="s">
        <v>30</v>
      </c>
      <c r="D22" s="230" t="s">
        <v>260</v>
      </c>
      <c r="E22" s="325" t="s">
        <v>72</v>
      </c>
      <c r="F22" s="325"/>
      <c r="G22" s="231" t="s">
        <v>37</v>
      </c>
      <c r="H22" s="232">
        <v>1</v>
      </c>
      <c r="I22" s="233">
        <v>3753.4</v>
      </c>
      <c r="J22" s="233">
        <v>3753.4</v>
      </c>
    </row>
    <row r="23" spans="1:10" s="163" customFormat="1" ht="27.75" customHeight="1" x14ac:dyDescent="0.2">
      <c r="A23" s="235"/>
      <c r="B23" s="235"/>
      <c r="C23" s="235"/>
      <c r="D23" s="235"/>
      <c r="E23" s="235" t="s">
        <v>155</v>
      </c>
      <c r="F23" s="234">
        <v>3335.08</v>
      </c>
      <c r="G23" s="235" t="s">
        <v>156</v>
      </c>
      <c r="H23" s="234">
        <v>0</v>
      </c>
      <c r="I23" s="235" t="s">
        <v>157</v>
      </c>
      <c r="J23" s="234">
        <v>3335.08</v>
      </c>
    </row>
    <row r="24" spans="1:10" s="163" customFormat="1" ht="27.75" customHeight="1" x14ac:dyDescent="0.2">
      <c r="A24" s="235"/>
      <c r="B24" s="235"/>
      <c r="C24" s="235"/>
      <c r="D24" s="235"/>
      <c r="E24" s="235" t="s">
        <v>158</v>
      </c>
      <c r="F24" s="234">
        <v>1272.77</v>
      </c>
      <c r="G24" s="235"/>
      <c r="H24" s="337" t="s">
        <v>159</v>
      </c>
      <c r="I24" s="337"/>
      <c r="J24" s="234">
        <v>5026.17</v>
      </c>
    </row>
    <row r="25" spans="1:10" s="163" customFormat="1" ht="27.75" customHeight="1" x14ac:dyDescent="0.2">
      <c r="A25" s="225" t="s">
        <v>144</v>
      </c>
      <c r="B25" s="224" t="s">
        <v>18</v>
      </c>
      <c r="C25" s="225" t="s">
        <v>19</v>
      </c>
      <c r="D25" s="225" t="s">
        <v>20</v>
      </c>
      <c r="E25" s="336" t="s">
        <v>150</v>
      </c>
      <c r="F25" s="336"/>
      <c r="G25" s="226" t="s">
        <v>104</v>
      </c>
      <c r="H25" s="224" t="s">
        <v>105</v>
      </c>
      <c r="I25" s="224" t="s">
        <v>106</v>
      </c>
      <c r="J25" s="224" t="s">
        <v>0</v>
      </c>
    </row>
    <row r="26" spans="1:10" s="163" customFormat="1" ht="27.75" customHeight="1" x14ac:dyDescent="0.2">
      <c r="A26" s="227" t="s">
        <v>151</v>
      </c>
      <c r="B26" s="138" t="s">
        <v>208</v>
      </c>
      <c r="C26" s="227" t="s">
        <v>74</v>
      </c>
      <c r="D26" s="227" t="s">
        <v>209</v>
      </c>
      <c r="E26" s="344" t="s">
        <v>258</v>
      </c>
      <c r="F26" s="344"/>
      <c r="G26" s="139" t="s">
        <v>36</v>
      </c>
      <c r="H26" s="228">
        <v>1</v>
      </c>
      <c r="I26" s="221">
        <v>5605.87</v>
      </c>
      <c r="J26" s="221">
        <v>5605.87</v>
      </c>
    </row>
    <row r="27" spans="1:10" s="163" customFormat="1" ht="27.75" customHeight="1" x14ac:dyDescent="0.2">
      <c r="A27" s="230" t="s">
        <v>152</v>
      </c>
      <c r="B27" s="229" t="s">
        <v>261</v>
      </c>
      <c r="C27" s="230" t="s">
        <v>30</v>
      </c>
      <c r="D27" s="230" t="s">
        <v>262</v>
      </c>
      <c r="E27" s="325" t="s">
        <v>72</v>
      </c>
      <c r="F27" s="325"/>
      <c r="G27" s="231" t="s">
        <v>37</v>
      </c>
      <c r="H27" s="232">
        <v>1</v>
      </c>
      <c r="I27" s="233">
        <v>5605.87</v>
      </c>
      <c r="J27" s="233">
        <v>5605.87</v>
      </c>
    </row>
    <row r="28" spans="1:10" s="163" customFormat="1" ht="27.75" customHeight="1" x14ac:dyDescent="0.2">
      <c r="A28" s="235"/>
      <c r="B28" s="235"/>
      <c r="C28" s="235"/>
      <c r="D28" s="235"/>
      <c r="E28" s="235" t="s">
        <v>155</v>
      </c>
      <c r="F28" s="234">
        <v>5203.96</v>
      </c>
      <c r="G28" s="235" t="s">
        <v>156</v>
      </c>
      <c r="H28" s="234">
        <v>0</v>
      </c>
      <c r="I28" s="235" t="s">
        <v>157</v>
      </c>
      <c r="J28" s="234">
        <v>5203.96</v>
      </c>
    </row>
    <row r="29" spans="1:10" s="163" customFormat="1" ht="27.75" customHeight="1" x14ac:dyDescent="0.2">
      <c r="A29" s="235"/>
      <c r="B29" s="235"/>
      <c r="C29" s="235"/>
      <c r="D29" s="235"/>
      <c r="E29" s="235" t="s">
        <v>158</v>
      </c>
      <c r="F29" s="234">
        <v>1900.95</v>
      </c>
      <c r="G29" s="235"/>
      <c r="H29" s="337" t="s">
        <v>159</v>
      </c>
      <c r="I29" s="337"/>
      <c r="J29" s="234">
        <v>7506.82</v>
      </c>
    </row>
    <row r="30" spans="1:10" s="163" customFormat="1" ht="27.75" customHeight="1" x14ac:dyDescent="0.2">
      <c r="A30" s="225" t="s">
        <v>145</v>
      </c>
      <c r="B30" s="224" t="s">
        <v>18</v>
      </c>
      <c r="C30" s="225" t="s">
        <v>19</v>
      </c>
      <c r="D30" s="225" t="s">
        <v>20</v>
      </c>
      <c r="E30" s="336" t="s">
        <v>150</v>
      </c>
      <c r="F30" s="336"/>
      <c r="G30" s="226" t="s">
        <v>104</v>
      </c>
      <c r="H30" s="224" t="s">
        <v>105</v>
      </c>
      <c r="I30" s="224" t="s">
        <v>106</v>
      </c>
      <c r="J30" s="224" t="s">
        <v>0</v>
      </c>
    </row>
    <row r="31" spans="1:10" s="163" customFormat="1" ht="27.75" customHeight="1" x14ac:dyDescent="0.2">
      <c r="A31" s="227" t="s">
        <v>151</v>
      </c>
      <c r="B31" s="138" t="s">
        <v>210</v>
      </c>
      <c r="C31" s="227" t="s">
        <v>74</v>
      </c>
      <c r="D31" s="227" t="s">
        <v>211</v>
      </c>
      <c r="E31" s="344" t="s">
        <v>258</v>
      </c>
      <c r="F31" s="344"/>
      <c r="G31" s="139" t="s">
        <v>36</v>
      </c>
      <c r="H31" s="228">
        <v>1</v>
      </c>
      <c r="I31" s="221">
        <v>3167.42</v>
      </c>
      <c r="J31" s="221">
        <v>3167.42</v>
      </c>
    </row>
    <row r="32" spans="1:10" s="163" customFormat="1" ht="27.75" customHeight="1" x14ac:dyDescent="0.2">
      <c r="A32" s="230" t="s">
        <v>152</v>
      </c>
      <c r="B32" s="229" t="s">
        <v>263</v>
      </c>
      <c r="C32" s="230" t="s">
        <v>30</v>
      </c>
      <c r="D32" s="230" t="s">
        <v>264</v>
      </c>
      <c r="E32" s="325" t="s">
        <v>72</v>
      </c>
      <c r="F32" s="325"/>
      <c r="G32" s="231" t="s">
        <v>37</v>
      </c>
      <c r="H32" s="232">
        <v>1</v>
      </c>
      <c r="I32" s="233">
        <v>3167.42</v>
      </c>
      <c r="J32" s="233">
        <v>3167.42</v>
      </c>
    </row>
    <row r="33" spans="1:10" s="163" customFormat="1" ht="27.75" customHeight="1" x14ac:dyDescent="0.2">
      <c r="A33" s="235"/>
      <c r="B33" s="235"/>
      <c r="C33" s="235"/>
      <c r="D33" s="235"/>
      <c r="E33" s="235" t="s">
        <v>155</v>
      </c>
      <c r="F33" s="234">
        <v>2749.1</v>
      </c>
      <c r="G33" s="235" t="s">
        <v>156</v>
      </c>
      <c r="H33" s="234">
        <v>0</v>
      </c>
      <c r="I33" s="235" t="s">
        <v>157</v>
      </c>
      <c r="J33" s="234">
        <v>2749.1</v>
      </c>
    </row>
    <row r="34" spans="1:10" s="163" customFormat="1" ht="27.75" customHeight="1" x14ac:dyDescent="0.2">
      <c r="A34" s="235"/>
      <c r="B34" s="235"/>
      <c r="C34" s="235"/>
      <c r="D34" s="235"/>
      <c r="E34" s="235" t="s">
        <v>158</v>
      </c>
      <c r="F34" s="234">
        <v>1074.07</v>
      </c>
      <c r="G34" s="235"/>
      <c r="H34" s="337" t="s">
        <v>159</v>
      </c>
      <c r="I34" s="337"/>
      <c r="J34" s="234">
        <v>4241.49</v>
      </c>
    </row>
    <row r="35" spans="1:10" s="163" customFormat="1" ht="27.75" customHeight="1" x14ac:dyDescent="0.2">
      <c r="A35" s="225" t="s">
        <v>146</v>
      </c>
      <c r="B35" s="224" t="s">
        <v>18</v>
      </c>
      <c r="C35" s="225" t="s">
        <v>19</v>
      </c>
      <c r="D35" s="225" t="s">
        <v>20</v>
      </c>
      <c r="E35" s="336" t="s">
        <v>150</v>
      </c>
      <c r="F35" s="336"/>
      <c r="G35" s="226" t="s">
        <v>104</v>
      </c>
      <c r="H35" s="224" t="s">
        <v>105</v>
      </c>
      <c r="I35" s="224" t="s">
        <v>106</v>
      </c>
      <c r="J35" s="224" t="s">
        <v>0</v>
      </c>
    </row>
    <row r="36" spans="1:10" s="163" customFormat="1" ht="27.75" customHeight="1" x14ac:dyDescent="0.2">
      <c r="A36" s="227" t="s">
        <v>151</v>
      </c>
      <c r="B36" s="138" t="s">
        <v>212</v>
      </c>
      <c r="C36" s="227" t="s">
        <v>74</v>
      </c>
      <c r="D36" s="227" t="s">
        <v>213</v>
      </c>
      <c r="E36" s="344" t="s">
        <v>258</v>
      </c>
      <c r="F36" s="344"/>
      <c r="G36" s="139" t="s">
        <v>36</v>
      </c>
      <c r="H36" s="228">
        <v>1</v>
      </c>
      <c r="I36" s="221">
        <v>5672.83</v>
      </c>
      <c r="J36" s="221">
        <v>5672.83</v>
      </c>
    </row>
    <row r="37" spans="1:10" s="163" customFormat="1" ht="27.75" customHeight="1" x14ac:dyDescent="0.2">
      <c r="A37" s="230" t="s">
        <v>152</v>
      </c>
      <c r="B37" s="229" t="s">
        <v>265</v>
      </c>
      <c r="C37" s="230" t="s">
        <v>30</v>
      </c>
      <c r="D37" s="230" t="s">
        <v>266</v>
      </c>
      <c r="E37" s="325" t="s">
        <v>72</v>
      </c>
      <c r="F37" s="325"/>
      <c r="G37" s="231" t="s">
        <v>37</v>
      </c>
      <c r="H37" s="232">
        <v>1</v>
      </c>
      <c r="I37" s="233">
        <v>5672.83</v>
      </c>
      <c r="J37" s="233">
        <v>5672.83</v>
      </c>
    </row>
    <row r="38" spans="1:10" s="163" customFormat="1" ht="27.75" customHeight="1" x14ac:dyDescent="0.2">
      <c r="A38" s="235"/>
      <c r="B38" s="235"/>
      <c r="C38" s="235"/>
      <c r="D38" s="235"/>
      <c r="E38" s="235" t="s">
        <v>155</v>
      </c>
      <c r="F38" s="234">
        <v>4765.74</v>
      </c>
      <c r="G38" s="235" t="s">
        <v>156</v>
      </c>
      <c r="H38" s="234">
        <v>0</v>
      </c>
      <c r="I38" s="235" t="s">
        <v>157</v>
      </c>
      <c r="J38" s="234">
        <v>4765.74</v>
      </c>
    </row>
    <row r="39" spans="1:10" s="163" customFormat="1" ht="27.75" customHeight="1" x14ac:dyDescent="0.2">
      <c r="A39" s="235"/>
      <c r="B39" s="235"/>
      <c r="C39" s="235"/>
      <c r="D39" s="235"/>
      <c r="E39" s="235" t="s">
        <v>158</v>
      </c>
      <c r="F39" s="234">
        <v>1923.65</v>
      </c>
      <c r="G39" s="235"/>
      <c r="H39" s="337" t="s">
        <v>159</v>
      </c>
      <c r="I39" s="337"/>
      <c r="J39" s="234">
        <v>7596.48</v>
      </c>
    </row>
    <row r="40" spans="1:10" s="163" customFormat="1" ht="27.75" customHeight="1" x14ac:dyDescent="0.2">
      <c r="A40" s="225" t="s">
        <v>147</v>
      </c>
      <c r="B40" s="224" t="s">
        <v>18</v>
      </c>
      <c r="C40" s="225" t="s">
        <v>19</v>
      </c>
      <c r="D40" s="225" t="s">
        <v>20</v>
      </c>
      <c r="E40" s="336" t="s">
        <v>150</v>
      </c>
      <c r="F40" s="336"/>
      <c r="G40" s="226" t="s">
        <v>104</v>
      </c>
      <c r="H40" s="224" t="s">
        <v>105</v>
      </c>
      <c r="I40" s="224" t="s">
        <v>106</v>
      </c>
      <c r="J40" s="224" t="s">
        <v>0</v>
      </c>
    </row>
    <row r="41" spans="1:10" s="163" customFormat="1" ht="27.75" customHeight="1" x14ac:dyDescent="0.2">
      <c r="A41" s="227" t="s">
        <v>151</v>
      </c>
      <c r="B41" s="138" t="s">
        <v>214</v>
      </c>
      <c r="C41" s="227" t="s">
        <v>74</v>
      </c>
      <c r="D41" s="227" t="s">
        <v>215</v>
      </c>
      <c r="E41" s="344" t="s">
        <v>258</v>
      </c>
      <c r="F41" s="344"/>
      <c r="G41" s="139" t="s">
        <v>36</v>
      </c>
      <c r="H41" s="228">
        <v>1</v>
      </c>
      <c r="I41" s="221">
        <v>3776.46</v>
      </c>
      <c r="J41" s="221">
        <v>3776.46</v>
      </c>
    </row>
    <row r="42" spans="1:10" s="163" customFormat="1" ht="27.75" customHeight="1" x14ac:dyDescent="0.2">
      <c r="A42" s="230" t="s">
        <v>152</v>
      </c>
      <c r="B42" s="229" t="s">
        <v>267</v>
      </c>
      <c r="C42" s="230" t="s">
        <v>244</v>
      </c>
      <c r="D42" s="230" t="s">
        <v>268</v>
      </c>
      <c r="E42" s="325" t="s">
        <v>269</v>
      </c>
      <c r="F42" s="325"/>
      <c r="G42" s="231" t="s">
        <v>270</v>
      </c>
      <c r="H42" s="232">
        <v>1</v>
      </c>
      <c r="I42" s="233">
        <v>3776.46</v>
      </c>
      <c r="J42" s="233">
        <v>3776.46</v>
      </c>
    </row>
    <row r="43" spans="1:10" s="163" customFormat="1" ht="27.75" customHeight="1" x14ac:dyDescent="0.2">
      <c r="A43" s="235"/>
      <c r="B43" s="235"/>
      <c r="C43" s="235"/>
      <c r="D43" s="235"/>
      <c r="E43" s="235" t="s">
        <v>155</v>
      </c>
      <c r="F43" s="234">
        <v>2667.4</v>
      </c>
      <c r="G43" s="235" t="s">
        <v>156</v>
      </c>
      <c r="H43" s="234">
        <v>0</v>
      </c>
      <c r="I43" s="235" t="s">
        <v>157</v>
      </c>
      <c r="J43" s="234">
        <v>2667.4</v>
      </c>
    </row>
    <row r="44" spans="1:10" s="163" customFormat="1" ht="27.75" customHeight="1" x14ac:dyDescent="0.2">
      <c r="A44" s="235"/>
      <c r="B44" s="235"/>
      <c r="C44" s="235"/>
      <c r="D44" s="235"/>
      <c r="E44" s="235" t="s">
        <v>158</v>
      </c>
      <c r="F44" s="234">
        <v>1280.5899999999999</v>
      </c>
      <c r="G44" s="235"/>
      <c r="H44" s="337" t="s">
        <v>159</v>
      </c>
      <c r="I44" s="337"/>
      <c r="J44" s="234">
        <v>5057.05</v>
      </c>
    </row>
    <row r="45" spans="1:10" s="163" customFormat="1" ht="27.75" customHeight="1" x14ac:dyDescent="0.2">
      <c r="A45" s="225" t="s">
        <v>148</v>
      </c>
      <c r="B45" s="224" t="s">
        <v>18</v>
      </c>
      <c r="C45" s="225" t="s">
        <v>19</v>
      </c>
      <c r="D45" s="225" t="s">
        <v>20</v>
      </c>
      <c r="E45" s="336" t="s">
        <v>150</v>
      </c>
      <c r="F45" s="336"/>
      <c r="G45" s="226" t="s">
        <v>104</v>
      </c>
      <c r="H45" s="224" t="s">
        <v>105</v>
      </c>
      <c r="I45" s="224" t="s">
        <v>106</v>
      </c>
      <c r="J45" s="224" t="s">
        <v>0</v>
      </c>
    </row>
    <row r="46" spans="1:10" s="163" customFormat="1" ht="27.75" customHeight="1" x14ac:dyDescent="0.2">
      <c r="A46" s="227" t="s">
        <v>151</v>
      </c>
      <c r="B46" s="138" t="s">
        <v>216</v>
      </c>
      <c r="C46" s="227" t="s">
        <v>74</v>
      </c>
      <c r="D46" s="227" t="s">
        <v>217</v>
      </c>
      <c r="E46" s="344" t="s">
        <v>258</v>
      </c>
      <c r="F46" s="344"/>
      <c r="G46" s="139" t="s">
        <v>36</v>
      </c>
      <c r="H46" s="228">
        <v>1</v>
      </c>
      <c r="I46" s="221">
        <v>4607.68</v>
      </c>
      <c r="J46" s="221">
        <v>4607.68</v>
      </c>
    </row>
    <row r="47" spans="1:10" s="163" customFormat="1" ht="27.75" customHeight="1" x14ac:dyDescent="0.2">
      <c r="A47" s="230" t="s">
        <v>152</v>
      </c>
      <c r="B47" s="229" t="s">
        <v>271</v>
      </c>
      <c r="C47" s="230" t="s">
        <v>244</v>
      </c>
      <c r="D47" s="230" t="s">
        <v>272</v>
      </c>
      <c r="E47" s="325" t="s">
        <v>269</v>
      </c>
      <c r="F47" s="325"/>
      <c r="G47" s="231" t="s">
        <v>270</v>
      </c>
      <c r="H47" s="232">
        <v>1</v>
      </c>
      <c r="I47" s="233">
        <v>4607.68</v>
      </c>
      <c r="J47" s="233">
        <v>4607.68</v>
      </c>
    </row>
    <row r="48" spans="1:10" s="163" customFormat="1" ht="27.75" customHeight="1" x14ac:dyDescent="0.2">
      <c r="A48" s="235"/>
      <c r="B48" s="235"/>
      <c r="C48" s="235"/>
      <c r="D48" s="235"/>
      <c r="E48" s="235" t="s">
        <v>155</v>
      </c>
      <c r="F48" s="234">
        <v>3573.85</v>
      </c>
      <c r="G48" s="235" t="s">
        <v>156</v>
      </c>
      <c r="H48" s="234">
        <v>0</v>
      </c>
      <c r="I48" s="235" t="s">
        <v>157</v>
      </c>
      <c r="J48" s="234">
        <v>3573.85</v>
      </c>
    </row>
    <row r="49" spans="1:10" s="163" customFormat="1" ht="27.75" customHeight="1" x14ac:dyDescent="0.2">
      <c r="A49" s="235"/>
      <c r="B49" s="235"/>
      <c r="C49" s="235"/>
      <c r="D49" s="235"/>
      <c r="E49" s="235" t="s">
        <v>158</v>
      </c>
      <c r="F49" s="234">
        <v>1562.46</v>
      </c>
      <c r="G49" s="235"/>
      <c r="H49" s="337" t="s">
        <v>159</v>
      </c>
      <c r="I49" s="337"/>
      <c r="J49" s="234">
        <v>6170.14</v>
      </c>
    </row>
    <row r="50" spans="1:10" s="163" customFormat="1" ht="27.75" customHeight="1" x14ac:dyDescent="0.2">
      <c r="A50" s="225" t="s">
        <v>126</v>
      </c>
      <c r="B50" s="224" t="s">
        <v>18</v>
      </c>
      <c r="C50" s="225" t="s">
        <v>19</v>
      </c>
      <c r="D50" s="225" t="s">
        <v>20</v>
      </c>
      <c r="E50" s="336" t="s">
        <v>150</v>
      </c>
      <c r="F50" s="336"/>
      <c r="G50" s="226" t="s">
        <v>104</v>
      </c>
      <c r="H50" s="224" t="s">
        <v>105</v>
      </c>
      <c r="I50" s="224" t="s">
        <v>106</v>
      </c>
      <c r="J50" s="224" t="s">
        <v>0</v>
      </c>
    </row>
    <row r="51" spans="1:10" s="163" customFormat="1" ht="27.75" customHeight="1" x14ac:dyDescent="0.2">
      <c r="A51" s="227" t="s">
        <v>151</v>
      </c>
      <c r="B51" s="138" t="s">
        <v>228</v>
      </c>
      <c r="C51" s="227" t="s">
        <v>74</v>
      </c>
      <c r="D51" s="227" t="s">
        <v>178</v>
      </c>
      <c r="E51" s="344">
        <v>50.41</v>
      </c>
      <c r="F51" s="344"/>
      <c r="G51" s="139" t="s">
        <v>34</v>
      </c>
      <c r="H51" s="228">
        <v>1</v>
      </c>
      <c r="I51" s="221">
        <v>10.91</v>
      </c>
      <c r="J51" s="221">
        <v>10.91</v>
      </c>
    </row>
    <row r="52" spans="1:10" s="163" customFormat="1" ht="27.75" customHeight="1" x14ac:dyDescent="0.2">
      <c r="A52" s="237" t="s">
        <v>458</v>
      </c>
      <c r="B52" s="236" t="s">
        <v>459</v>
      </c>
      <c r="C52" s="237" t="s">
        <v>32</v>
      </c>
      <c r="D52" s="237" t="s">
        <v>460</v>
      </c>
      <c r="E52" s="345" t="s">
        <v>461</v>
      </c>
      <c r="F52" s="345"/>
      <c r="G52" s="238" t="s">
        <v>462</v>
      </c>
      <c r="H52" s="239">
        <v>1.7500000000000002E-2</v>
      </c>
      <c r="I52" s="240">
        <v>623.9</v>
      </c>
      <c r="J52" s="240">
        <v>10.91</v>
      </c>
    </row>
    <row r="53" spans="1:10" s="163" customFormat="1" ht="27.75" customHeight="1" x14ac:dyDescent="0.2">
      <c r="A53" s="235"/>
      <c r="B53" s="235"/>
      <c r="C53" s="235"/>
      <c r="D53" s="235"/>
      <c r="E53" s="235" t="s">
        <v>155</v>
      </c>
      <c r="F53" s="234">
        <v>0</v>
      </c>
      <c r="G53" s="235" t="s">
        <v>156</v>
      </c>
      <c r="H53" s="234">
        <v>0</v>
      </c>
      <c r="I53" s="235" t="s">
        <v>157</v>
      </c>
      <c r="J53" s="234">
        <v>0</v>
      </c>
    </row>
    <row r="54" spans="1:10" s="163" customFormat="1" ht="27.75" customHeight="1" x14ac:dyDescent="0.2">
      <c r="A54" s="235"/>
      <c r="B54" s="235"/>
      <c r="C54" s="235"/>
      <c r="D54" s="235"/>
      <c r="E54" s="235" t="s">
        <v>158</v>
      </c>
      <c r="F54" s="234">
        <v>3.69</v>
      </c>
      <c r="G54" s="235"/>
      <c r="H54" s="337" t="s">
        <v>159</v>
      </c>
      <c r="I54" s="337"/>
      <c r="J54" s="234">
        <v>14.6</v>
      </c>
    </row>
    <row r="55" spans="1:10" s="163" customFormat="1" ht="27.75" customHeight="1" x14ac:dyDescent="0.2">
      <c r="A55" s="225" t="s">
        <v>223</v>
      </c>
      <c r="B55" s="224" t="s">
        <v>18</v>
      </c>
      <c r="C55" s="225" t="s">
        <v>19</v>
      </c>
      <c r="D55" s="225" t="s">
        <v>20</v>
      </c>
      <c r="E55" s="336" t="s">
        <v>150</v>
      </c>
      <c r="F55" s="336"/>
      <c r="G55" s="226" t="s">
        <v>104</v>
      </c>
      <c r="H55" s="224" t="s">
        <v>105</v>
      </c>
      <c r="I55" s="224" t="s">
        <v>106</v>
      </c>
      <c r="J55" s="224" t="s">
        <v>0</v>
      </c>
    </row>
    <row r="56" spans="1:10" s="163" customFormat="1" ht="27.75" customHeight="1" x14ac:dyDescent="0.2">
      <c r="A56" s="227" t="s">
        <v>151</v>
      </c>
      <c r="B56" s="138" t="s">
        <v>231</v>
      </c>
      <c r="C56" s="227" t="s">
        <v>74</v>
      </c>
      <c r="D56" s="227" t="s">
        <v>179</v>
      </c>
      <c r="E56" s="344">
        <v>50.21</v>
      </c>
      <c r="F56" s="344"/>
      <c r="G56" s="139" t="s">
        <v>34</v>
      </c>
      <c r="H56" s="228">
        <v>1</v>
      </c>
      <c r="I56" s="221">
        <v>31.78</v>
      </c>
      <c r="J56" s="221">
        <v>31.78</v>
      </c>
    </row>
    <row r="57" spans="1:10" s="163" customFormat="1" ht="27.75" customHeight="1" x14ac:dyDescent="0.2">
      <c r="A57" s="237" t="s">
        <v>458</v>
      </c>
      <c r="B57" s="236" t="s">
        <v>463</v>
      </c>
      <c r="C57" s="237" t="s">
        <v>32</v>
      </c>
      <c r="D57" s="237" t="s">
        <v>464</v>
      </c>
      <c r="E57" s="345" t="s">
        <v>461</v>
      </c>
      <c r="F57" s="345"/>
      <c r="G57" s="238" t="s">
        <v>462</v>
      </c>
      <c r="H57" s="239">
        <v>3.1199999999999999E-2</v>
      </c>
      <c r="I57" s="240">
        <v>1018.71</v>
      </c>
      <c r="J57" s="240">
        <v>31.78</v>
      </c>
    </row>
    <row r="58" spans="1:10" s="163" customFormat="1" ht="27.75" customHeight="1" x14ac:dyDescent="0.2">
      <c r="A58" s="235"/>
      <c r="B58" s="235"/>
      <c r="C58" s="235"/>
      <c r="D58" s="235"/>
      <c r="E58" s="235" t="s">
        <v>155</v>
      </c>
      <c r="F58" s="234">
        <v>0</v>
      </c>
      <c r="G58" s="235" t="s">
        <v>156</v>
      </c>
      <c r="H58" s="234">
        <v>0</v>
      </c>
      <c r="I58" s="235" t="s">
        <v>157</v>
      </c>
      <c r="J58" s="234">
        <v>0</v>
      </c>
    </row>
    <row r="59" spans="1:10" s="163" customFormat="1" ht="27.75" customHeight="1" x14ac:dyDescent="0.2">
      <c r="A59" s="235"/>
      <c r="B59" s="235"/>
      <c r="C59" s="235"/>
      <c r="D59" s="235"/>
      <c r="E59" s="235" t="s">
        <v>158</v>
      </c>
      <c r="F59" s="234">
        <v>10.77</v>
      </c>
      <c r="G59" s="235"/>
      <c r="H59" s="337" t="s">
        <v>159</v>
      </c>
      <c r="I59" s="337"/>
      <c r="J59" s="234">
        <v>42.55</v>
      </c>
    </row>
    <row r="60" spans="1:10" s="163" customFormat="1" ht="27.75" customHeight="1" x14ac:dyDescent="0.2">
      <c r="A60" s="225" t="s">
        <v>99</v>
      </c>
      <c r="B60" s="224" t="s">
        <v>18</v>
      </c>
      <c r="C60" s="225" t="s">
        <v>19</v>
      </c>
      <c r="D60" s="225" t="s">
        <v>20</v>
      </c>
      <c r="E60" s="336" t="s">
        <v>150</v>
      </c>
      <c r="F60" s="336"/>
      <c r="G60" s="226" t="s">
        <v>104</v>
      </c>
      <c r="H60" s="224" t="s">
        <v>105</v>
      </c>
      <c r="I60" s="224" t="s">
        <v>106</v>
      </c>
      <c r="J60" s="224" t="s">
        <v>0</v>
      </c>
    </row>
    <row r="61" spans="1:10" s="163" customFormat="1" ht="27.75" customHeight="1" x14ac:dyDescent="0.2">
      <c r="A61" s="227" t="s">
        <v>151</v>
      </c>
      <c r="B61" s="138" t="s">
        <v>238</v>
      </c>
      <c r="C61" s="227" t="s">
        <v>74</v>
      </c>
      <c r="D61" s="227" t="s">
        <v>122</v>
      </c>
      <c r="E61" s="344" t="s">
        <v>139</v>
      </c>
      <c r="F61" s="344"/>
      <c r="G61" s="139" t="s">
        <v>239</v>
      </c>
      <c r="H61" s="228">
        <v>1</v>
      </c>
      <c r="I61" s="221">
        <v>7933.79</v>
      </c>
      <c r="J61" s="221">
        <v>7933.79</v>
      </c>
    </row>
    <row r="62" spans="1:10" s="163" customFormat="1" ht="27.75" customHeight="1" x14ac:dyDescent="0.2">
      <c r="A62" s="230" t="s">
        <v>152</v>
      </c>
      <c r="B62" s="229" t="s">
        <v>465</v>
      </c>
      <c r="C62" s="230" t="s">
        <v>32</v>
      </c>
      <c r="D62" s="230" t="s">
        <v>466</v>
      </c>
      <c r="E62" s="325" t="s">
        <v>467</v>
      </c>
      <c r="F62" s="325"/>
      <c r="G62" s="231" t="s">
        <v>37</v>
      </c>
      <c r="H62" s="232">
        <v>1</v>
      </c>
      <c r="I62" s="233">
        <v>4285.79</v>
      </c>
      <c r="J62" s="233">
        <v>4285.79</v>
      </c>
    </row>
    <row r="63" spans="1:10" s="163" customFormat="1" ht="27.75" customHeight="1" x14ac:dyDescent="0.2">
      <c r="A63" s="237" t="s">
        <v>458</v>
      </c>
      <c r="B63" s="236" t="s">
        <v>468</v>
      </c>
      <c r="C63" s="237" t="s">
        <v>30</v>
      </c>
      <c r="D63" s="237" t="s">
        <v>469</v>
      </c>
      <c r="E63" s="345" t="s">
        <v>73</v>
      </c>
      <c r="F63" s="345"/>
      <c r="G63" s="238" t="s">
        <v>470</v>
      </c>
      <c r="H63" s="239">
        <v>600</v>
      </c>
      <c r="I63" s="240">
        <v>6.08</v>
      </c>
      <c r="J63" s="240">
        <v>3648</v>
      </c>
    </row>
    <row r="64" spans="1:10" s="163" customFormat="1" ht="27.75" customHeight="1" x14ac:dyDescent="0.2">
      <c r="A64" s="235"/>
      <c r="B64" s="235"/>
      <c r="C64" s="235"/>
      <c r="D64" s="235"/>
      <c r="E64" s="235" t="s">
        <v>155</v>
      </c>
      <c r="F64" s="234">
        <v>0</v>
      </c>
      <c r="G64" s="235" t="s">
        <v>156</v>
      </c>
      <c r="H64" s="234">
        <v>0</v>
      </c>
      <c r="I64" s="235" t="s">
        <v>157</v>
      </c>
      <c r="J64" s="234">
        <v>0</v>
      </c>
    </row>
    <row r="65" spans="1:10" s="163" customFormat="1" ht="27.75" customHeight="1" x14ac:dyDescent="0.2">
      <c r="A65" s="235"/>
      <c r="B65" s="235"/>
      <c r="C65" s="235"/>
      <c r="D65" s="235"/>
      <c r="E65" s="235" t="s">
        <v>158</v>
      </c>
      <c r="F65" s="234">
        <v>2690.34</v>
      </c>
      <c r="G65" s="235"/>
      <c r="H65" s="337" t="s">
        <v>159</v>
      </c>
      <c r="I65" s="337"/>
      <c r="J65" s="234">
        <v>10624.13</v>
      </c>
    </row>
    <row r="66" spans="1:10" s="163" customFormat="1" ht="27.75" customHeight="1" x14ac:dyDescent="0.2">
      <c r="A66" s="225" t="s">
        <v>166</v>
      </c>
      <c r="B66" s="224" t="s">
        <v>18</v>
      </c>
      <c r="C66" s="225" t="s">
        <v>19</v>
      </c>
      <c r="D66" s="225" t="s">
        <v>20</v>
      </c>
      <c r="E66" s="336" t="s">
        <v>150</v>
      </c>
      <c r="F66" s="336"/>
      <c r="G66" s="226" t="s">
        <v>104</v>
      </c>
      <c r="H66" s="224" t="s">
        <v>105</v>
      </c>
      <c r="I66" s="224" t="s">
        <v>106</v>
      </c>
      <c r="J66" s="224" t="s">
        <v>0</v>
      </c>
    </row>
    <row r="67" spans="1:10" s="163" customFormat="1" ht="27.75" customHeight="1" x14ac:dyDescent="0.2">
      <c r="A67" s="227" t="s">
        <v>151</v>
      </c>
      <c r="B67" s="138" t="s">
        <v>240</v>
      </c>
      <c r="C67" s="227" t="s">
        <v>74</v>
      </c>
      <c r="D67" s="227" t="s">
        <v>183</v>
      </c>
      <c r="E67" s="344" t="s">
        <v>139</v>
      </c>
      <c r="F67" s="344"/>
      <c r="G67" s="139" t="s">
        <v>34</v>
      </c>
      <c r="H67" s="228">
        <v>1</v>
      </c>
      <c r="I67" s="221">
        <v>21.62</v>
      </c>
      <c r="J67" s="221">
        <v>21.62</v>
      </c>
    </row>
    <row r="68" spans="1:10" s="163" customFormat="1" ht="27.75" customHeight="1" x14ac:dyDescent="0.2">
      <c r="A68" s="230" t="s">
        <v>152</v>
      </c>
      <c r="B68" s="229" t="s">
        <v>471</v>
      </c>
      <c r="C68" s="230" t="s">
        <v>32</v>
      </c>
      <c r="D68" s="230" t="s">
        <v>473</v>
      </c>
      <c r="E68" s="325" t="s">
        <v>474</v>
      </c>
      <c r="F68" s="325"/>
      <c r="G68" s="231" t="s">
        <v>472</v>
      </c>
      <c r="H68" s="232">
        <v>1</v>
      </c>
      <c r="I68" s="233">
        <v>21.62</v>
      </c>
      <c r="J68" s="233">
        <v>21.62</v>
      </c>
    </row>
    <row r="69" spans="1:10" s="163" customFormat="1" ht="27.75" customHeight="1" x14ac:dyDescent="0.2">
      <c r="A69" s="235"/>
      <c r="B69" s="235"/>
      <c r="C69" s="235"/>
      <c r="D69" s="235"/>
      <c r="E69" s="235" t="s">
        <v>155</v>
      </c>
      <c r="F69" s="234">
        <v>17.5</v>
      </c>
      <c r="G69" s="235" t="s">
        <v>156</v>
      </c>
      <c r="H69" s="234">
        <v>0</v>
      </c>
      <c r="I69" s="235" t="s">
        <v>157</v>
      </c>
      <c r="J69" s="234">
        <v>17.5</v>
      </c>
    </row>
    <row r="70" spans="1:10" s="163" customFormat="1" ht="27.75" customHeight="1" x14ac:dyDescent="0.2">
      <c r="A70" s="235"/>
      <c r="B70" s="235"/>
      <c r="C70" s="235"/>
      <c r="D70" s="235"/>
      <c r="E70" s="235" t="s">
        <v>158</v>
      </c>
      <c r="F70" s="234">
        <v>7.33</v>
      </c>
      <c r="G70" s="235"/>
      <c r="H70" s="337" t="s">
        <v>159</v>
      </c>
      <c r="I70" s="337"/>
      <c r="J70" s="234">
        <v>28.95</v>
      </c>
    </row>
    <row r="71" spans="1:10" s="163" customFormat="1" ht="27.75" customHeight="1" x14ac:dyDescent="0.2">
      <c r="A71" s="225" t="s">
        <v>167</v>
      </c>
      <c r="B71" s="224" t="s">
        <v>18</v>
      </c>
      <c r="C71" s="225" t="s">
        <v>19</v>
      </c>
      <c r="D71" s="225" t="s">
        <v>20</v>
      </c>
      <c r="E71" s="336" t="s">
        <v>150</v>
      </c>
      <c r="F71" s="336"/>
      <c r="G71" s="226" t="s">
        <v>104</v>
      </c>
      <c r="H71" s="224" t="s">
        <v>105</v>
      </c>
      <c r="I71" s="224" t="s">
        <v>106</v>
      </c>
      <c r="J71" s="224" t="s">
        <v>0</v>
      </c>
    </row>
    <row r="72" spans="1:10" s="163" customFormat="1" ht="27.75" customHeight="1" x14ac:dyDescent="0.2">
      <c r="A72" s="227" t="s">
        <v>151</v>
      </c>
      <c r="B72" s="138" t="s">
        <v>241</v>
      </c>
      <c r="C72" s="227" t="s">
        <v>74</v>
      </c>
      <c r="D72" s="227" t="s">
        <v>200</v>
      </c>
      <c r="E72" s="344" t="s">
        <v>139</v>
      </c>
      <c r="F72" s="344"/>
      <c r="G72" s="139" t="s">
        <v>34</v>
      </c>
      <c r="H72" s="228">
        <v>1</v>
      </c>
      <c r="I72" s="221">
        <v>41.47</v>
      </c>
      <c r="J72" s="221">
        <v>41.47</v>
      </c>
    </row>
    <row r="73" spans="1:10" s="163" customFormat="1" ht="27.75" customHeight="1" x14ac:dyDescent="0.2">
      <c r="A73" s="237" t="s">
        <v>458</v>
      </c>
      <c r="B73" s="236" t="s">
        <v>210</v>
      </c>
      <c r="C73" s="237" t="s">
        <v>74</v>
      </c>
      <c r="D73" s="237" t="s">
        <v>200</v>
      </c>
      <c r="E73" s="345" t="s">
        <v>330</v>
      </c>
      <c r="F73" s="345"/>
      <c r="G73" s="238" t="s">
        <v>34</v>
      </c>
      <c r="H73" s="239">
        <v>1</v>
      </c>
      <c r="I73" s="240">
        <v>11.07</v>
      </c>
      <c r="J73" s="240">
        <v>11.07</v>
      </c>
    </row>
    <row r="74" spans="1:10" s="163" customFormat="1" ht="27.75" customHeight="1" x14ac:dyDescent="0.2">
      <c r="A74" s="237" t="s">
        <v>458</v>
      </c>
      <c r="B74" s="236" t="s">
        <v>468</v>
      </c>
      <c r="C74" s="237" t="s">
        <v>30</v>
      </c>
      <c r="D74" s="237" t="s">
        <v>469</v>
      </c>
      <c r="E74" s="345" t="s">
        <v>73</v>
      </c>
      <c r="F74" s="345"/>
      <c r="G74" s="238" t="s">
        <v>470</v>
      </c>
      <c r="H74" s="239">
        <v>5</v>
      </c>
      <c r="I74" s="240">
        <v>6.08</v>
      </c>
      <c r="J74" s="240">
        <v>30.4</v>
      </c>
    </row>
    <row r="75" spans="1:10" s="163" customFormat="1" ht="27.75" customHeight="1" x14ac:dyDescent="0.2">
      <c r="A75" s="235"/>
      <c r="B75" s="235"/>
      <c r="C75" s="235"/>
      <c r="D75" s="235"/>
      <c r="E75" s="235" t="s">
        <v>155</v>
      </c>
      <c r="F75" s="234">
        <v>0</v>
      </c>
      <c r="G75" s="235" t="s">
        <v>156</v>
      </c>
      <c r="H75" s="234">
        <v>0</v>
      </c>
      <c r="I75" s="235" t="s">
        <v>157</v>
      </c>
      <c r="J75" s="234">
        <v>0</v>
      </c>
    </row>
    <row r="76" spans="1:10" s="163" customFormat="1" ht="27.75" customHeight="1" x14ac:dyDescent="0.2">
      <c r="A76" s="235"/>
      <c r="B76" s="235"/>
      <c r="C76" s="235"/>
      <c r="D76" s="235"/>
      <c r="E76" s="235" t="s">
        <v>158</v>
      </c>
      <c r="F76" s="234">
        <v>14.06</v>
      </c>
      <c r="G76" s="235"/>
      <c r="H76" s="337" t="s">
        <v>159</v>
      </c>
      <c r="I76" s="337"/>
      <c r="J76" s="234">
        <v>55.53</v>
      </c>
    </row>
    <row r="77" spans="1:10" s="87" customFormat="1" ht="26.1" customHeight="1" x14ac:dyDescent="0.2">
      <c r="A77" s="295"/>
      <c r="B77" s="295"/>
      <c r="C77" s="295"/>
      <c r="D77" s="295"/>
      <c r="E77" s="295"/>
      <c r="F77" s="295"/>
      <c r="G77" s="295"/>
      <c r="H77" s="4"/>
      <c r="I77" s="4"/>
      <c r="J77" s="4"/>
    </row>
    <row r="78" spans="1:10" ht="24" customHeight="1" x14ac:dyDescent="0.2">
      <c r="B78" s="299" t="s">
        <v>5</v>
      </c>
      <c r="C78" s="299"/>
      <c r="D78" s="279" t="str">
        <f>DADOS!C8</f>
        <v>Eng.° Civil Aloisio Caetano Ferreira</v>
      </c>
      <c r="E78" s="279"/>
      <c r="F78" s="44"/>
      <c r="G78" s="7"/>
    </row>
    <row r="79" spans="1:10" ht="18" x14ac:dyDescent="0.2">
      <c r="C79" s="8"/>
      <c r="D79" s="278" t="str">
        <f>"CREA: "&amp;DADOS!C9</f>
        <v>CREA: MG- 97.132/D</v>
      </c>
      <c r="E79" s="278"/>
      <c r="F79" s="116"/>
      <c r="G79" s="7"/>
    </row>
    <row r="80" spans="1:10" ht="18.75" x14ac:dyDescent="0.2">
      <c r="D80" s="73"/>
      <c r="E80" s="74"/>
      <c r="F80" s="3"/>
    </row>
  </sheetData>
  <mergeCells count="65">
    <mergeCell ref="E71:F71"/>
    <mergeCell ref="E72:F72"/>
    <mergeCell ref="E73:F73"/>
    <mergeCell ref="E74:F74"/>
    <mergeCell ref="H76:I76"/>
    <mergeCell ref="H65:I65"/>
    <mergeCell ref="E66:F66"/>
    <mergeCell ref="E67:F67"/>
    <mergeCell ref="E68:F68"/>
    <mergeCell ref="H70:I70"/>
    <mergeCell ref="H59:I59"/>
    <mergeCell ref="E60:F60"/>
    <mergeCell ref="E61:F61"/>
    <mergeCell ref="E62:F62"/>
    <mergeCell ref="E63:F63"/>
    <mergeCell ref="E52:F52"/>
    <mergeCell ref="H54:I54"/>
    <mergeCell ref="E55:F55"/>
    <mergeCell ref="E56:F56"/>
    <mergeCell ref="E57:F57"/>
    <mergeCell ref="E46:F46"/>
    <mergeCell ref="E47:F47"/>
    <mergeCell ref="H49:I49"/>
    <mergeCell ref="E50:F50"/>
    <mergeCell ref="E51:F51"/>
    <mergeCell ref="H34:I34"/>
    <mergeCell ref="E35:F35"/>
    <mergeCell ref="H39:I39"/>
    <mergeCell ref="E45:F45"/>
    <mergeCell ref="H44:I44"/>
    <mergeCell ref="E40:F40"/>
    <mergeCell ref="E41:F41"/>
    <mergeCell ref="E42:F42"/>
    <mergeCell ref="A1:H2"/>
    <mergeCell ref="D78:E78"/>
    <mergeCell ref="I4:J4"/>
    <mergeCell ref="E37:F37"/>
    <mergeCell ref="E36:F36"/>
    <mergeCell ref="E11:F11"/>
    <mergeCell ref="E32:F32"/>
    <mergeCell ref="E25:F25"/>
    <mergeCell ref="E16:F16"/>
    <mergeCell ref="E20:F20"/>
    <mergeCell ref="E17:F17"/>
    <mergeCell ref="H19:I19"/>
    <mergeCell ref="E21:F21"/>
    <mergeCell ref="H24:I24"/>
    <mergeCell ref="E26:F26"/>
    <mergeCell ref="E27:F27"/>
    <mergeCell ref="D79:E79"/>
    <mergeCell ref="A77:G77"/>
    <mergeCell ref="A3:C6"/>
    <mergeCell ref="B78:C78"/>
    <mergeCell ref="E12:F12"/>
    <mergeCell ref="A7:G7"/>
    <mergeCell ref="A8:J8"/>
    <mergeCell ref="D4:F6"/>
    <mergeCell ref="E15:F15"/>
    <mergeCell ref="A9:G9"/>
    <mergeCell ref="E10:F10"/>
    <mergeCell ref="H14:I14"/>
    <mergeCell ref="E22:F22"/>
    <mergeCell ref="H29:I29"/>
    <mergeCell ref="E30:F30"/>
    <mergeCell ref="E31:F31"/>
  </mergeCells>
  <pageMargins left="0.51181102362204722" right="0.51181102362204722" top="0.78740157480314965" bottom="0.78740157480314965" header="0.31496062992125984" footer="0.31496062992125984"/>
  <pageSetup paperSize="9" scale="61" fitToHeight="2000" orientation="landscape" r:id="rId1"/>
  <headerFooter>
    <oddFooter>Página &amp;P de &amp;N</oddFooter>
  </headerFooter>
  <rowBreaks count="2" manualBreakCount="2">
    <brk id="29" max="9" man="1"/>
    <brk id="54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2"/>
  <sheetViews>
    <sheetView view="pageBreakPreview" topLeftCell="A6" zoomScale="85" zoomScaleNormal="70" zoomScaleSheetLayoutView="85" workbookViewId="0">
      <selection activeCell="G15" sqref="G15"/>
    </sheetView>
  </sheetViews>
  <sheetFormatPr defaultColWidth="9" defaultRowHeight="15" x14ac:dyDescent="0.2"/>
  <cols>
    <col min="1" max="1" width="14.375" style="6" customWidth="1"/>
    <col min="2" max="2" width="15.875" style="6" customWidth="1"/>
    <col min="3" max="3" width="55.375" style="1" customWidth="1"/>
    <col min="4" max="4" width="50.5" style="6" hidden="1" customWidth="1"/>
    <col min="5" max="5" width="17.875" style="1" customWidth="1"/>
    <col min="6" max="6" width="20.5" style="126" customWidth="1"/>
    <col min="7" max="7" width="16.875" style="70" bestFit="1" customWidth="1"/>
    <col min="8" max="8" width="19.25" style="1" bestFit="1" customWidth="1"/>
    <col min="9" max="9" width="18.25" style="1" customWidth="1"/>
    <col min="10" max="10" width="18" style="1" customWidth="1"/>
    <col min="11" max="16384" width="9" style="1"/>
  </cols>
  <sheetData>
    <row r="1" spans="1:10" s="22" customFormat="1" ht="22.9" customHeight="1" thickBot="1" x14ac:dyDescent="0.3">
      <c r="A1" s="347" t="s">
        <v>334</v>
      </c>
      <c r="B1" s="348"/>
      <c r="C1" s="348"/>
      <c r="D1" s="348"/>
      <c r="E1" s="348"/>
      <c r="F1" s="348"/>
      <c r="G1" s="348"/>
      <c r="H1" s="349"/>
      <c r="I1" s="28" t="s">
        <v>3</v>
      </c>
      <c r="J1" s="112" t="str">
        <f>DADOS!C2</f>
        <v>R01</v>
      </c>
    </row>
    <row r="2" spans="1:10" s="23" customFormat="1" ht="22.9" customHeight="1" thickBot="1" x14ac:dyDescent="0.25">
      <c r="A2" s="350"/>
      <c r="B2" s="340"/>
      <c r="C2" s="340"/>
      <c r="D2" s="340"/>
      <c r="E2" s="340"/>
      <c r="F2" s="340"/>
      <c r="G2" s="340"/>
      <c r="H2" s="341"/>
      <c r="I2" s="29" t="s">
        <v>9</v>
      </c>
      <c r="J2" s="113">
        <f ca="1">DADOS!C4</f>
        <v>45680</v>
      </c>
    </row>
    <row r="3" spans="1:10" s="23" customFormat="1" ht="21" customHeight="1" x14ac:dyDescent="0.2">
      <c r="A3" s="354" t="s">
        <v>10</v>
      </c>
      <c r="B3" s="320"/>
      <c r="C3" s="351" t="s">
        <v>11</v>
      </c>
      <c r="D3" s="352"/>
      <c r="E3" s="352"/>
      <c r="F3" s="353"/>
      <c r="G3" s="354" t="s">
        <v>8</v>
      </c>
      <c r="H3" s="320"/>
      <c r="I3" s="25" t="s">
        <v>12</v>
      </c>
      <c r="J3" s="114"/>
    </row>
    <row r="4" spans="1:10" s="23" customFormat="1" ht="61.15" customHeight="1" thickBot="1" x14ac:dyDescent="0.25">
      <c r="A4" s="355"/>
      <c r="B4" s="322"/>
      <c r="C4" s="330" t="str">
        <f>DADOS!C3</f>
        <v>SERVIÇOS DE PODA E ZELADORIA EM ÁREAS VERDES, PRÉDIOS PÚBLICOS E ÁREAS DESPORTIVAS</v>
      </c>
      <c r="D4" s="331"/>
      <c r="E4" s="331"/>
      <c r="F4" s="332"/>
      <c r="G4" s="355"/>
      <c r="H4" s="322"/>
      <c r="I4" s="360" t="str">
        <f>DADOS!C7</f>
        <v>SINAPI - 11/2024 - Minas Gerais
SICRO3 - 10/2024 - Minas Gerais
SETOP - 10/2024 - Minas Gerais
SUDECAP - 10/2024 - Minas Gerais</v>
      </c>
      <c r="J4" s="361"/>
    </row>
    <row r="5" spans="1:10" s="23" customFormat="1" ht="21" customHeight="1" thickBot="1" x14ac:dyDescent="0.25">
      <c r="A5" s="355"/>
      <c r="B5" s="322"/>
      <c r="C5" s="330"/>
      <c r="D5" s="331"/>
      <c r="E5" s="331"/>
      <c r="F5" s="332"/>
      <c r="G5" s="355"/>
      <c r="H5" s="322"/>
      <c r="I5" s="31" t="s">
        <v>13</v>
      </c>
      <c r="J5" s="115">
        <f>DADOS!C5</f>
        <v>0.33910000000000001</v>
      </c>
    </row>
    <row r="6" spans="1:10" s="23" customFormat="1" ht="20.45" customHeight="1" thickBot="1" x14ac:dyDescent="0.25">
      <c r="A6" s="356"/>
      <c r="B6" s="324"/>
      <c r="C6" s="333"/>
      <c r="D6" s="334"/>
      <c r="E6" s="334"/>
      <c r="F6" s="335"/>
      <c r="G6" s="356"/>
      <c r="H6" s="324"/>
      <c r="I6" s="32" t="s">
        <v>14</v>
      </c>
      <c r="J6" s="115">
        <f>DADOS!C6</f>
        <v>0</v>
      </c>
    </row>
    <row r="7" spans="1:10" s="23" customFormat="1" ht="7.9" customHeight="1" thickBot="1" x14ac:dyDescent="0.25">
      <c r="A7" s="84"/>
      <c r="B7" s="84"/>
      <c r="C7" s="41"/>
      <c r="D7" s="41"/>
      <c r="E7" s="41"/>
      <c r="F7" s="125"/>
      <c r="G7" s="85"/>
      <c r="H7" s="36"/>
      <c r="I7" s="34"/>
      <c r="J7" s="34"/>
    </row>
    <row r="8" spans="1:10" s="23" customFormat="1" ht="22.15" customHeight="1" x14ac:dyDescent="0.2">
      <c r="A8" s="359" t="str">
        <f>A1&amp;" - "&amp;C4</f>
        <v>CURVA ABC DOS SERVIÇOS - SERVIÇOS DE PODA E ZELADORIA EM ÁREAS VERDES, PRÉDIOS PÚBLICOS E ÁREAS DESPORTIVAS</v>
      </c>
      <c r="B8" s="359"/>
      <c r="C8" s="359"/>
      <c r="D8" s="359"/>
      <c r="E8" s="359"/>
      <c r="F8" s="359"/>
      <c r="G8" s="359"/>
      <c r="H8" s="359"/>
      <c r="I8" s="359"/>
      <c r="J8" s="359"/>
    </row>
    <row r="9" spans="1:10" s="24" customFormat="1" ht="7.9" customHeight="1" thickBot="1" x14ac:dyDescent="0.3">
      <c r="A9" s="357"/>
      <c r="B9" s="358"/>
      <c r="C9" s="358"/>
      <c r="D9" s="358"/>
      <c r="E9" s="358"/>
      <c r="F9" s="358"/>
      <c r="G9" s="358"/>
      <c r="H9" s="358"/>
      <c r="I9" s="358"/>
    </row>
    <row r="10" spans="1:10" s="24" customFormat="1" ht="53.45" customHeight="1" thickBot="1" x14ac:dyDescent="0.3">
      <c r="A10" s="35" t="s">
        <v>18</v>
      </c>
      <c r="B10" s="33" t="s">
        <v>19</v>
      </c>
      <c r="C10" s="33" t="s">
        <v>20</v>
      </c>
      <c r="D10" s="33" t="s">
        <v>84</v>
      </c>
      <c r="E10" s="33" t="s">
        <v>280</v>
      </c>
      <c r="F10" s="33" t="s">
        <v>249</v>
      </c>
      <c r="G10" s="33" t="s">
        <v>123</v>
      </c>
      <c r="H10" s="33" t="s">
        <v>124</v>
      </c>
      <c r="I10" s="33" t="s">
        <v>282</v>
      </c>
      <c r="J10" s="33" t="s">
        <v>281</v>
      </c>
    </row>
    <row r="11" spans="1:10" ht="16.5" customHeight="1" x14ac:dyDescent="0.2"/>
    <row r="12" spans="1:10" s="163" customFormat="1" ht="24" customHeight="1" x14ac:dyDescent="0.2">
      <c r="A12" s="204" t="s">
        <v>222</v>
      </c>
      <c r="B12" s="203" t="s">
        <v>74</v>
      </c>
      <c r="C12" s="203" t="s">
        <v>172</v>
      </c>
      <c r="D12" s="203" t="s">
        <v>274</v>
      </c>
      <c r="E12" s="137" t="s">
        <v>34</v>
      </c>
      <c r="F12" s="204" t="s">
        <v>348</v>
      </c>
      <c r="G12" s="204" t="s">
        <v>349</v>
      </c>
      <c r="H12" s="204" t="s">
        <v>350</v>
      </c>
      <c r="I12" s="204" t="s">
        <v>351</v>
      </c>
      <c r="J12" s="204" t="s">
        <v>351</v>
      </c>
    </row>
    <row r="13" spans="1:10" s="163" customFormat="1" ht="24" customHeight="1" x14ac:dyDescent="0.2">
      <c r="A13" s="204" t="s">
        <v>242</v>
      </c>
      <c r="B13" s="203" t="s">
        <v>74</v>
      </c>
      <c r="C13" s="203" t="s">
        <v>305</v>
      </c>
      <c r="D13" s="203" t="s">
        <v>274</v>
      </c>
      <c r="E13" s="137" t="s">
        <v>34</v>
      </c>
      <c r="F13" s="204" t="s">
        <v>352</v>
      </c>
      <c r="G13" s="204" t="s">
        <v>353</v>
      </c>
      <c r="H13" s="204" t="s">
        <v>354</v>
      </c>
      <c r="I13" s="204" t="s">
        <v>355</v>
      </c>
      <c r="J13" s="204" t="s">
        <v>476</v>
      </c>
    </row>
    <row r="14" spans="1:10" s="163" customFormat="1" ht="26.1" customHeight="1" x14ac:dyDescent="0.2">
      <c r="A14" s="204" t="s">
        <v>233</v>
      </c>
      <c r="B14" s="203" t="s">
        <v>74</v>
      </c>
      <c r="C14" s="203" t="s">
        <v>254</v>
      </c>
      <c r="D14" s="203" t="s">
        <v>75</v>
      </c>
      <c r="E14" s="137" t="s">
        <v>36</v>
      </c>
      <c r="F14" s="204" t="s">
        <v>356</v>
      </c>
      <c r="G14" s="204" t="s">
        <v>357</v>
      </c>
      <c r="H14" s="204" t="s">
        <v>358</v>
      </c>
      <c r="I14" s="204" t="s">
        <v>359</v>
      </c>
      <c r="J14" s="204" t="s">
        <v>477</v>
      </c>
    </row>
    <row r="15" spans="1:10" s="163" customFormat="1" ht="24" customHeight="1" x14ac:dyDescent="0.2">
      <c r="A15" s="138" t="s">
        <v>240</v>
      </c>
      <c r="B15" s="227" t="s">
        <v>74</v>
      </c>
      <c r="C15" s="227" t="s">
        <v>183</v>
      </c>
      <c r="D15" s="227" t="s">
        <v>139</v>
      </c>
      <c r="E15" s="139" t="s">
        <v>34</v>
      </c>
      <c r="F15" s="138" t="s">
        <v>360</v>
      </c>
      <c r="G15" s="138" t="s">
        <v>478</v>
      </c>
      <c r="H15" s="138" t="s">
        <v>479</v>
      </c>
      <c r="I15" s="138" t="s">
        <v>480</v>
      </c>
      <c r="J15" s="138" t="s">
        <v>481</v>
      </c>
    </row>
    <row r="16" spans="1:10" s="163" customFormat="1" ht="24" customHeight="1" x14ac:dyDescent="0.2">
      <c r="A16" s="204" t="s">
        <v>229</v>
      </c>
      <c r="B16" s="203" t="s">
        <v>74</v>
      </c>
      <c r="C16" s="203" t="s">
        <v>321</v>
      </c>
      <c r="D16" s="203" t="s">
        <v>330</v>
      </c>
      <c r="E16" s="137" t="s">
        <v>34</v>
      </c>
      <c r="F16" s="204" t="s">
        <v>361</v>
      </c>
      <c r="G16" s="204" t="s">
        <v>362</v>
      </c>
      <c r="H16" s="204" t="s">
        <v>363</v>
      </c>
      <c r="I16" s="204" t="s">
        <v>364</v>
      </c>
      <c r="J16" s="204" t="s">
        <v>482</v>
      </c>
    </row>
    <row r="17" spans="1:10" s="163" customFormat="1" ht="26.1" customHeight="1" x14ac:dyDescent="0.2">
      <c r="A17" s="204" t="s">
        <v>344</v>
      </c>
      <c r="B17" s="203" t="s">
        <v>74</v>
      </c>
      <c r="C17" s="203" t="s">
        <v>345</v>
      </c>
      <c r="D17" s="203" t="s">
        <v>75</v>
      </c>
      <c r="E17" s="137" t="s">
        <v>36</v>
      </c>
      <c r="F17" s="204" t="s">
        <v>365</v>
      </c>
      <c r="G17" s="204" t="s">
        <v>366</v>
      </c>
      <c r="H17" s="204" t="s">
        <v>367</v>
      </c>
      <c r="I17" s="204" t="s">
        <v>368</v>
      </c>
      <c r="J17" s="204" t="s">
        <v>483</v>
      </c>
    </row>
    <row r="18" spans="1:10" s="163" customFormat="1" ht="26.1" customHeight="1" x14ac:dyDescent="0.2">
      <c r="A18" s="204" t="s">
        <v>227</v>
      </c>
      <c r="B18" s="203" t="s">
        <v>74</v>
      </c>
      <c r="C18" s="203" t="s">
        <v>176</v>
      </c>
      <c r="D18" s="203" t="s">
        <v>274</v>
      </c>
      <c r="E18" s="137" t="s">
        <v>34</v>
      </c>
      <c r="F18" s="204" t="s">
        <v>361</v>
      </c>
      <c r="G18" s="204" t="s">
        <v>369</v>
      </c>
      <c r="H18" s="204" t="s">
        <v>370</v>
      </c>
      <c r="I18" s="204" t="s">
        <v>371</v>
      </c>
      <c r="J18" s="204" t="s">
        <v>484</v>
      </c>
    </row>
    <row r="19" spans="1:10" s="163" customFormat="1" ht="26.1" customHeight="1" x14ac:dyDescent="0.2">
      <c r="A19" s="204" t="s">
        <v>236</v>
      </c>
      <c r="B19" s="203" t="s">
        <v>74</v>
      </c>
      <c r="C19" s="203" t="s">
        <v>256</v>
      </c>
      <c r="D19" s="203" t="s">
        <v>75</v>
      </c>
      <c r="E19" s="137" t="s">
        <v>36</v>
      </c>
      <c r="F19" s="204" t="s">
        <v>372</v>
      </c>
      <c r="G19" s="204" t="s">
        <v>373</v>
      </c>
      <c r="H19" s="204" t="s">
        <v>374</v>
      </c>
      <c r="I19" s="204" t="s">
        <v>375</v>
      </c>
      <c r="J19" s="204" t="s">
        <v>485</v>
      </c>
    </row>
    <row r="20" spans="1:10" s="163" customFormat="1" ht="26.1" customHeight="1" x14ac:dyDescent="0.2">
      <c r="A20" s="204" t="s">
        <v>219</v>
      </c>
      <c r="B20" s="203" t="s">
        <v>74</v>
      </c>
      <c r="C20" s="203" t="s">
        <v>250</v>
      </c>
      <c r="D20" s="203" t="s">
        <v>75</v>
      </c>
      <c r="E20" s="137" t="s">
        <v>36</v>
      </c>
      <c r="F20" s="204" t="s">
        <v>372</v>
      </c>
      <c r="G20" s="204" t="s">
        <v>376</v>
      </c>
      <c r="H20" s="204" t="s">
        <v>377</v>
      </c>
      <c r="I20" s="204" t="s">
        <v>378</v>
      </c>
      <c r="J20" s="204" t="s">
        <v>486</v>
      </c>
    </row>
    <row r="21" spans="1:10" s="163" customFormat="1" ht="26.1" customHeight="1" x14ac:dyDescent="0.2">
      <c r="A21" s="204" t="s">
        <v>221</v>
      </c>
      <c r="B21" s="203" t="s">
        <v>74</v>
      </c>
      <c r="C21" s="203" t="s">
        <v>251</v>
      </c>
      <c r="D21" s="203" t="s">
        <v>75</v>
      </c>
      <c r="E21" s="137" t="s">
        <v>36</v>
      </c>
      <c r="F21" s="204" t="s">
        <v>379</v>
      </c>
      <c r="G21" s="204" t="s">
        <v>380</v>
      </c>
      <c r="H21" s="204" t="s">
        <v>381</v>
      </c>
      <c r="I21" s="204" t="s">
        <v>382</v>
      </c>
      <c r="J21" s="204" t="s">
        <v>487</v>
      </c>
    </row>
    <row r="22" spans="1:10" s="163" customFormat="1" ht="26.1" customHeight="1" x14ac:dyDescent="0.2">
      <c r="A22" s="204" t="s">
        <v>220</v>
      </c>
      <c r="B22" s="203" t="s">
        <v>74</v>
      </c>
      <c r="C22" s="203" t="s">
        <v>341</v>
      </c>
      <c r="D22" s="203" t="s">
        <v>75</v>
      </c>
      <c r="E22" s="137" t="s">
        <v>36</v>
      </c>
      <c r="F22" s="204" t="s">
        <v>383</v>
      </c>
      <c r="G22" s="204" t="s">
        <v>366</v>
      </c>
      <c r="H22" s="204" t="s">
        <v>384</v>
      </c>
      <c r="I22" s="204" t="s">
        <v>385</v>
      </c>
      <c r="J22" s="204" t="s">
        <v>488</v>
      </c>
    </row>
    <row r="23" spans="1:10" s="163" customFormat="1" ht="26.1" customHeight="1" x14ac:dyDescent="0.2">
      <c r="A23" s="138" t="s">
        <v>238</v>
      </c>
      <c r="B23" s="227" t="s">
        <v>74</v>
      </c>
      <c r="C23" s="227" t="s">
        <v>122</v>
      </c>
      <c r="D23" s="227" t="s">
        <v>139</v>
      </c>
      <c r="E23" s="139" t="s">
        <v>239</v>
      </c>
      <c r="F23" s="138" t="s">
        <v>386</v>
      </c>
      <c r="G23" s="138" t="s">
        <v>489</v>
      </c>
      <c r="H23" s="138" t="s">
        <v>490</v>
      </c>
      <c r="I23" s="138" t="s">
        <v>491</v>
      </c>
      <c r="J23" s="138" t="s">
        <v>492</v>
      </c>
    </row>
    <row r="24" spans="1:10" s="163" customFormat="1" ht="26.1" customHeight="1" x14ac:dyDescent="0.2">
      <c r="A24" s="204" t="s">
        <v>237</v>
      </c>
      <c r="B24" s="203" t="s">
        <v>74</v>
      </c>
      <c r="C24" s="203" t="s">
        <v>257</v>
      </c>
      <c r="D24" s="203" t="s">
        <v>75</v>
      </c>
      <c r="E24" s="137" t="s">
        <v>36</v>
      </c>
      <c r="F24" s="204" t="s">
        <v>386</v>
      </c>
      <c r="G24" s="204" t="s">
        <v>387</v>
      </c>
      <c r="H24" s="204" t="s">
        <v>388</v>
      </c>
      <c r="I24" s="204" t="s">
        <v>389</v>
      </c>
      <c r="J24" s="204" t="s">
        <v>390</v>
      </c>
    </row>
    <row r="25" spans="1:10" s="163" customFormat="1" ht="26.1" customHeight="1" x14ac:dyDescent="0.2">
      <c r="A25" s="204" t="s">
        <v>224</v>
      </c>
      <c r="B25" s="203" t="s">
        <v>74</v>
      </c>
      <c r="C25" s="203" t="s">
        <v>252</v>
      </c>
      <c r="D25" s="203" t="s">
        <v>75</v>
      </c>
      <c r="E25" s="137" t="s">
        <v>36</v>
      </c>
      <c r="F25" s="204" t="s">
        <v>391</v>
      </c>
      <c r="G25" s="204" t="s">
        <v>357</v>
      </c>
      <c r="H25" s="204" t="s">
        <v>392</v>
      </c>
      <c r="I25" s="204" t="s">
        <v>393</v>
      </c>
      <c r="J25" s="204" t="s">
        <v>493</v>
      </c>
    </row>
    <row r="26" spans="1:10" s="163" customFormat="1" ht="24" customHeight="1" x14ac:dyDescent="0.2">
      <c r="A26" s="204" t="s">
        <v>241</v>
      </c>
      <c r="B26" s="203" t="s">
        <v>74</v>
      </c>
      <c r="C26" s="203" t="s">
        <v>311</v>
      </c>
      <c r="D26" s="203" t="s">
        <v>330</v>
      </c>
      <c r="E26" s="137" t="s">
        <v>34</v>
      </c>
      <c r="F26" s="204" t="s">
        <v>361</v>
      </c>
      <c r="G26" s="204" t="s">
        <v>394</v>
      </c>
      <c r="H26" s="204" t="s">
        <v>395</v>
      </c>
      <c r="I26" s="204" t="s">
        <v>396</v>
      </c>
      <c r="J26" s="204" t="s">
        <v>494</v>
      </c>
    </row>
    <row r="27" spans="1:10" s="163" customFormat="1" ht="26.1" customHeight="1" x14ac:dyDescent="0.2">
      <c r="A27" s="204" t="s">
        <v>313</v>
      </c>
      <c r="B27" s="203" t="s">
        <v>74</v>
      </c>
      <c r="C27" s="203" t="s">
        <v>314</v>
      </c>
      <c r="D27" s="203" t="s">
        <v>75</v>
      </c>
      <c r="E27" s="137" t="s">
        <v>36</v>
      </c>
      <c r="F27" s="204" t="s">
        <v>397</v>
      </c>
      <c r="G27" s="204" t="s">
        <v>357</v>
      </c>
      <c r="H27" s="204" t="s">
        <v>398</v>
      </c>
      <c r="I27" s="204" t="s">
        <v>399</v>
      </c>
      <c r="J27" s="204" t="s">
        <v>495</v>
      </c>
    </row>
    <row r="28" spans="1:10" s="163" customFormat="1" ht="26.1" customHeight="1" x14ac:dyDescent="0.2">
      <c r="A28" s="204" t="s">
        <v>218</v>
      </c>
      <c r="B28" s="203" t="s">
        <v>74</v>
      </c>
      <c r="C28" s="203" t="s">
        <v>137</v>
      </c>
      <c r="D28" s="203" t="s">
        <v>275</v>
      </c>
      <c r="E28" s="137" t="s">
        <v>36</v>
      </c>
      <c r="F28" s="204" t="s">
        <v>400</v>
      </c>
      <c r="G28" s="204" t="s">
        <v>401</v>
      </c>
      <c r="H28" s="204" t="s">
        <v>402</v>
      </c>
      <c r="I28" s="204" t="s">
        <v>403</v>
      </c>
      <c r="J28" s="204" t="s">
        <v>404</v>
      </c>
    </row>
    <row r="29" spans="1:10" s="163" customFormat="1" ht="24" customHeight="1" x14ac:dyDescent="0.2">
      <c r="A29" s="138" t="s">
        <v>204</v>
      </c>
      <c r="B29" s="227" t="s">
        <v>74</v>
      </c>
      <c r="C29" s="227" t="s">
        <v>138</v>
      </c>
      <c r="D29" s="227" t="s">
        <v>258</v>
      </c>
      <c r="E29" s="139" t="s">
        <v>36</v>
      </c>
      <c r="F29" s="138" t="s">
        <v>400</v>
      </c>
      <c r="G29" s="138" t="s">
        <v>405</v>
      </c>
      <c r="H29" s="138" t="s">
        <v>406</v>
      </c>
      <c r="I29" s="138" t="s">
        <v>407</v>
      </c>
      <c r="J29" s="138" t="s">
        <v>496</v>
      </c>
    </row>
    <row r="30" spans="1:10" s="163" customFormat="1" ht="24" customHeight="1" x14ac:dyDescent="0.2">
      <c r="A30" s="138" t="s">
        <v>241</v>
      </c>
      <c r="B30" s="227" t="s">
        <v>74</v>
      </c>
      <c r="C30" s="227" t="s">
        <v>200</v>
      </c>
      <c r="D30" s="227" t="s">
        <v>139</v>
      </c>
      <c r="E30" s="139" t="s">
        <v>34</v>
      </c>
      <c r="F30" s="138" t="s">
        <v>361</v>
      </c>
      <c r="G30" s="138" t="s">
        <v>497</v>
      </c>
      <c r="H30" s="138" t="s">
        <v>498</v>
      </c>
      <c r="I30" s="138" t="s">
        <v>499</v>
      </c>
      <c r="J30" s="138" t="s">
        <v>409</v>
      </c>
    </row>
    <row r="31" spans="1:10" s="163" customFormat="1" ht="26.1" customHeight="1" x14ac:dyDescent="0.2">
      <c r="A31" s="204" t="s">
        <v>225</v>
      </c>
      <c r="B31" s="203" t="s">
        <v>74</v>
      </c>
      <c r="C31" s="203" t="s">
        <v>253</v>
      </c>
      <c r="D31" s="203" t="s">
        <v>75</v>
      </c>
      <c r="E31" s="137" t="s">
        <v>36</v>
      </c>
      <c r="F31" s="204" t="s">
        <v>410</v>
      </c>
      <c r="G31" s="204" t="s">
        <v>357</v>
      </c>
      <c r="H31" s="204" t="s">
        <v>411</v>
      </c>
      <c r="I31" s="204" t="s">
        <v>412</v>
      </c>
      <c r="J31" s="204" t="s">
        <v>413</v>
      </c>
    </row>
    <row r="32" spans="1:10" s="163" customFormat="1" ht="26.1" customHeight="1" x14ac:dyDescent="0.2">
      <c r="A32" s="204" t="s">
        <v>234</v>
      </c>
      <c r="B32" s="203" t="s">
        <v>74</v>
      </c>
      <c r="C32" s="203" t="s">
        <v>255</v>
      </c>
      <c r="D32" s="203" t="s">
        <v>75</v>
      </c>
      <c r="E32" s="137" t="s">
        <v>36</v>
      </c>
      <c r="F32" s="204" t="s">
        <v>410</v>
      </c>
      <c r="G32" s="204" t="s">
        <v>357</v>
      </c>
      <c r="H32" s="204" t="s">
        <v>411</v>
      </c>
      <c r="I32" s="204" t="s">
        <v>412</v>
      </c>
      <c r="J32" s="204" t="s">
        <v>414</v>
      </c>
    </row>
    <row r="33" spans="1:10" s="163" customFormat="1" ht="26.1" customHeight="1" x14ac:dyDescent="0.2">
      <c r="A33" s="204" t="s">
        <v>235</v>
      </c>
      <c r="B33" s="203" t="s">
        <v>74</v>
      </c>
      <c r="C33" s="203" t="s">
        <v>312</v>
      </c>
      <c r="D33" s="203" t="s">
        <v>75</v>
      </c>
      <c r="E33" s="137" t="s">
        <v>36</v>
      </c>
      <c r="F33" s="204" t="s">
        <v>410</v>
      </c>
      <c r="G33" s="204" t="s">
        <v>357</v>
      </c>
      <c r="H33" s="204" t="s">
        <v>411</v>
      </c>
      <c r="I33" s="204" t="s">
        <v>412</v>
      </c>
      <c r="J33" s="204" t="s">
        <v>500</v>
      </c>
    </row>
    <row r="34" spans="1:10" s="163" customFormat="1" ht="24" customHeight="1" x14ac:dyDescent="0.2">
      <c r="A34" s="138" t="s">
        <v>231</v>
      </c>
      <c r="B34" s="227" t="s">
        <v>74</v>
      </c>
      <c r="C34" s="227" t="s">
        <v>179</v>
      </c>
      <c r="D34" s="227">
        <v>50.21</v>
      </c>
      <c r="E34" s="139" t="s">
        <v>34</v>
      </c>
      <c r="F34" s="138" t="s">
        <v>361</v>
      </c>
      <c r="G34" s="138" t="s">
        <v>415</v>
      </c>
      <c r="H34" s="138" t="s">
        <v>416</v>
      </c>
      <c r="I34" s="138" t="s">
        <v>417</v>
      </c>
      <c r="J34" s="138" t="s">
        <v>418</v>
      </c>
    </row>
    <row r="35" spans="1:10" s="163" customFormat="1" ht="26.1" customHeight="1" x14ac:dyDescent="0.2">
      <c r="A35" s="204" t="s">
        <v>342</v>
      </c>
      <c r="B35" s="203" t="s">
        <v>74</v>
      </c>
      <c r="C35" s="203" t="s">
        <v>343</v>
      </c>
      <c r="D35" s="203" t="s">
        <v>75</v>
      </c>
      <c r="E35" s="137" t="s">
        <v>36</v>
      </c>
      <c r="F35" s="204" t="s">
        <v>410</v>
      </c>
      <c r="G35" s="204" t="s">
        <v>366</v>
      </c>
      <c r="H35" s="204" t="s">
        <v>419</v>
      </c>
      <c r="I35" s="204" t="s">
        <v>420</v>
      </c>
      <c r="J35" s="204" t="s">
        <v>501</v>
      </c>
    </row>
    <row r="36" spans="1:10" s="163" customFormat="1" ht="26.1" customHeight="1" x14ac:dyDescent="0.2">
      <c r="A36" s="138" t="s">
        <v>216</v>
      </c>
      <c r="B36" s="227" t="s">
        <v>74</v>
      </c>
      <c r="C36" s="227" t="s">
        <v>217</v>
      </c>
      <c r="D36" s="227" t="s">
        <v>258</v>
      </c>
      <c r="E36" s="139" t="s">
        <v>36</v>
      </c>
      <c r="F36" s="138" t="s">
        <v>410</v>
      </c>
      <c r="G36" s="138" t="s">
        <v>421</v>
      </c>
      <c r="H36" s="138" t="s">
        <v>422</v>
      </c>
      <c r="I36" s="138" t="s">
        <v>423</v>
      </c>
      <c r="J36" s="138" t="s">
        <v>424</v>
      </c>
    </row>
    <row r="37" spans="1:10" s="163" customFormat="1" ht="24" customHeight="1" x14ac:dyDescent="0.2">
      <c r="A37" s="138" t="s">
        <v>214</v>
      </c>
      <c r="B37" s="227" t="s">
        <v>74</v>
      </c>
      <c r="C37" s="227" t="s">
        <v>215</v>
      </c>
      <c r="D37" s="227" t="s">
        <v>258</v>
      </c>
      <c r="E37" s="139" t="s">
        <v>36</v>
      </c>
      <c r="F37" s="138" t="s">
        <v>410</v>
      </c>
      <c r="G37" s="138" t="s">
        <v>425</v>
      </c>
      <c r="H37" s="138" t="s">
        <v>426</v>
      </c>
      <c r="I37" s="138" t="s">
        <v>427</v>
      </c>
      <c r="J37" s="138" t="s">
        <v>502</v>
      </c>
    </row>
    <row r="38" spans="1:10" s="163" customFormat="1" ht="26.1" customHeight="1" x14ac:dyDescent="0.2">
      <c r="A38" s="138" t="s">
        <v>206</v>
      </c>
      <c r="B38" s="227" t="s">
        <v>74</v>
      </c>
      <c r="C38" s="227" t="s">
        <v>207</v>
      </c>
      <c r="D38" s="227" t="s">
        <v>258</v>
      </c>
      <c r="E38" s="139" t="s">
        <v>36</v>
      </c>
      <c r="F38" s="138" t="s">
        <v>410</v>
      </c>
      <c r="G38" s="138" t="s">
        <v>428</v>
      </c>
      <c r="H38" s="138" t="s">
        <v>429</v>
      </c>
      <c r="I38" s="138" t="s">
        <v>430</v>
      </c>
      <c r="J38" s="138" t="s">
        <v>431</v>
      </c>
    </row>
    <row r="39" spans="1:10" s="163" customFormat="1" ht="26.1" customHeight="1" x14ac:dyDescent="0.2">
      <c r="A39" s="138" t="s">
        <v>210</v>
      </c>
      <c r="B39" s="227" t="s">
        <v>74</v>
      </c>
      <c r="C39" s="227" t="s">
        <v>211</v>
      </c>
      <c r="D39" s="227" t="s">
        <v>258</v>
      </c>
      <c r="E39" s="139" t="s">
        <v>36</v>
      </c>
      <c r="F39" s="138" t="s">
        <v>410</v>
      </c>
      <c r="G39" s="138" t="s">
        <v>432</v>
      </c>
      <c r="H39" s="138" t="s">
        <v>433</v>
      </c>
      <c r="I39" s="138" t="s">
        <v>331</v>
      </c>
      <c r="J39" s="138" t="s">
        <v>503</v>
      </c>
    </row>
    <row r="40" spans="1:10" s="163" customFormat="1" ht="26.1" customHeight="1" x14ac:dyDescent="0.2">
      <c r="A40" s="138" t="s">
        <v>205</v>
      </c>
      <c r="B40" s="227" t="s">
        <v>74</v>
      </c>
      <c r="C40" s="227" t="s">
        <v>141</v>
      </c>
      <c r="D40" s="227" t="s">
        <v>258</v>
      </c>
      <c r="E40" s="139" t="s">
        <v>36</v>
      </c>
      <c r="F40" s="138" t="s">
        <v>400</v>
      </c>
      <c r="G40" s="138" t="s">
        <v>434</v>
      </c>
      <c r="H40" s="138" t="s">
        <v>435</v>
      </c>
      <c r="I40" s="138" t="s">
        <v>436</v>
      </c>
      <c r="J40" s="138" t="s">
        <v>437</v>
      </c>
    </row>
    <row r="41" spans="1:10" s="163" customFormat="1" ht="24" customHeight="1" x14ac:dyDescent="0.2">
      <c r="A41" s="138" t="s">
        <v>212</v>
      </c>
      <c r="B41" s="227" t="s">
        <v>74</v>
      </c>
      <c r="C41" s="227" t="s">
        <v>213</v>
      </c>
      <c r="D41" s="227" t="s">
        <v>258</v>
      </c>
      <c r="E41" s="139" t="s">
        <v>36</v>
      </c>
      <c r="F41" s="138" t="s">
        <v>400</v>
      </c>
      <c r="G41" s="138" t="s">
        <v>504</v>
      </c>
      <c r="H41" s="138" t="s">
        <v>505</v>
      </c>
      <c r="I41" s="138" t="s">
        <v>438</v>
      </c>
      <c r="J41" s="138" t="s">
        <v>506</v>
      </c>
    </row>
    <row r="42" spans="1:10" s="163" customFormat="1" ht="24" customHeight="1" x14ac:dyDescent="0.2">
      <c r="A42" s="138" t="s">
        <v>208</v>
      </c>
      <c r="B42" s="227" t="s">
        <v>74</v>
      </c>
      <c r="C42" s="227" t="s">
        <v>209</v>
      </c>
      <c r="D42" s="227" t="s">
        <v>258</v>
      </c>
      <c r="E42" s="139" t="s">
        <v>36</v>
      </c>
      <c r="F42" s="138" t="s">
        <v>400</v>
      </c>
      <c r="G42" s="138" t="s">
        <v>439</v>
      </c>
      <c r="H42" s="138" t="s">
        <v>440</v>
      </c>
      <c r="I42" s="138" t="s">
        <v>441</v>
      </c>
      <c r="J42" s="138" t="s">
        <v>442</v>
      </c>
    </row>
    <row r="43" spans="1:10" s="163" customFormat="1" ht="24" customHeight="1" x14ac:dyDescent="0.2">
      <c r="A43" s="138" t="s">
        <v>228</v>
      </c>
      <c r="B43" s="227" t="s">
        <v>74</v>
      </c>
      <c r="C43" s="227" t="s">
        <v>178</v>
      </c>
      <c r="D43" s="227">
        <v>50.41</v>
      </c>
      <c r="E43" s="139" t="s">
        <v>34</v>
      </c>
      <c r="F43" s="138" t="s">
        <v>361</v>
      </c>
      <c r="G43" s="138" t="s">
        <v>443</v>
      </c>
      <c r="H43" s="138" t="s">
        <v>444</v>
      </c>
      <c r="I43" s="138" t="s">
        <v>445</v>
      </c>
      <c r="J43" s="138" t="s">
        <v>446</v>
      </c>
    </row>
    <row r="44" spans="1:10" s="163" customFormat="1" ht="24" customHeight="1" x14ac:dyDescent="0.2">
      <c r="A44" s="204" t="s">
        <v>285</v>
      </c>
      <c r="B44" s="203" t="s">
        <v>30</v>
      </c>
      <c r="C44" s="203" t="s">
        <v>283</v>
      </c>
      <c r="D44" s="203" t="s">
        <v>73</v>
      </c>
      <c r="E44" s="137" t="s">
        <v>31</v>
      </c>
      <c r="F44" s="204" t="s">
        <v>447</v>
      </c>
      <c r="G44" s="204" t="s">
        <v>448</v>
      </c>
      <c r="H44" s="204" t="s">
        <v>449</v>
      </c>
      <c r="I44" s="204" t="s">
        <v>445</v>
      </c>
      <c r="J44" s="204" t="s">
        <v>507</v>
      </c>
    </row>
    <row r="45" spans="1:10" s="163" customFormat="1" ht="24" customHeight="1" x14ac:dyDescent="0.2">
      <c r="A45" s="204" t="s">
        <v>76</v>
      </c>
      <c r="B45" s="203" t="s">
        <v>32</v>
      </c>
      <c r="C45" s="203" t="s">
        <v>77</v>
      </c>
      <c r="D45" s="203" t="s">
        <v>73</v>
      </c>
      <c r="E45" s="137" t="s">
        <v>2</v>
      </c>
      <c r="F45" s="204" t="s">
        <v>386</v>
      </c>
      <c r="G45" s="204" t="s">
        <v>508</v>
      </c>
      <c r="H45" s="204" t="s">
        <v>509</v>
      </c>
      <c r="I45" s="204" t="s">
        <v>335</v>
      </c>
      <c r="J45" s="204" t="s">
        <v>336</v>
      </c>
    </row>
    <row r="46" spans="1:10" s="163" customFormat="1" ht="24" customHeight="1" x14ac:dyDescent="0.2">
      <c r="A46" s="204" t="s">
        <v>78</v>
      </c>
      <c r="B46" s="203" t="s">
        <v>32</v>
      </c>
      <c r="C46" s="203" t="s">
        <v>79</v>
      </c>
      <c r="D46" s="203" t="s">
        <v>73</v>
      </c>
      <c r="E46" s="137" t="s">
        <v>2</v>
      </c>
      <c r="F46" s="204" t="s">
        <v>386</v>
      </c>
      <c r="G46" s="204" t="s">
        <v>450</v>
      </c>
      <c r="H46" s="204" t="s">
        <v>451</v>
      </c>
      <c r="I46" s="204" t="s">
        <v>335</v>
      </c>
      <c r="J46" s="204" t="s">
        <v>332</v>
      </c>
    </row>
    <row r="47" spans="1:10" s="163" customFormat="1" ht="24" customHeight="1" x14ac:dyDescent="0.2">
      <c r="A47" s="204" t="s">
        <v>80</v>
      </c>
      <c r="B47" s="203" t="s">
        <v>30</v>
      </c>
      <c r="C47" s="203" t="s">
        <v>81</v>
      </c>
      <c r="D47" s="203" t="s">
        <v>73</v>
      </c>
      <c r="E47" s="137" t="s">
        <v>31</v>
      </c>
      <c r="F47" s="204" t="s">
        <v>452</v>
      </c>
      <c r="G47" s="204" t="s">
        <v>408</v>
      </c>
      <c r="H47" s="204" t="s">
        <v>453</v>
      </c>
      <c r="I47" s="204" t="s">
        <v>333</v>
      </c>
      <c r="J47" s="204" t="s">
        <v>277</v>
      </c>
    </row>
    <row r="48" spans="1:10" s="163" customFormat="1" ht="24" customHeight="1" x14ac:dyDescent="0.2">
      <c r="A48" s="204" t="s">
        <v>243</v>
      </c>
      <c r="B48" s="203" t="s">
        <v>244</v>
      </c>
      <c r="C48" s="203" t="s">
        <v>245</v>
      </c>
      <c r="D48" s="203" t="s">
        <v>73</v>
      </c>
      <c r="E48" s="137" t="s">
        <v>246</v>
      </c>
      <c r="F48" s="204" t="s">
        <v>454</v>
      </c>
      <c r="G48" s="204" t="s">
        <v>455</v>
      </c>
      <c r="H48" s="204" t="s">
        <v>456</v>
      </c>
      <c r="I48" s="204" t="s">
        <v>276</v>
      </c>
      <c r="J48" s="204" t="s">
        <v>279</v>
      </c>
    </row>
    <row r="49" spans="1:10" s="163" customFormat="1" ht="39" customHeight="1" x14ac:dyDescent="0.2">
      <c r="A49" s="204" t="s">
        <v>82</v>
      </c>
      <c r="B49" s="203" t="s">
        <v>30</v>
      </c>
      <c r="C49" s="203" t="s">
        <v>83</v>
      </c>
      <c r="D49" s="203" t="s">
        <v>73</v>
      </c>
      <c r="E49" s="137" t="s">
        <v>1</v>
      </c>
      <c r="F49" s="204" t="s">
        <v>457</v>
      </c>
      <c r="G49" s="204" t="s">
        <v>510</v>
      </c>
      <c r="H49" s="204" t="s">
        <v>511</v>
      </c>
      <c r="I49" s="204" t="s">
        <v>278</v>
      </c>
      <c r="J49" s="204" t="s">
        <v>279</v>
      </c>
    </row>
    <row r="50" spans="1:10" s="163" customFormat="1" ht="14.25" x14ac:dyDescent="0.2">
      <c r="A50" s="162"/>
      <c r="B50" s="162"/>
      <c r="C50" s="162"/>
      <c r="D50" s="162"/>
      <c r="E50" s="162"/>
      <c r="F50" s="162"/>
      <c r="G50" s="162"/>
      <c r="H50" s="162"/>
      <c r="I50" s="162"/>
      <c r="J50" s="162"/>
    </row>
    <row r="51" spans="1:10" s="163" customFormat="1" ht="14.25" x14ac:dyDescent="0.2">
      <c r="A51" s="346"/>
      <c r="B51" s="346"/>
      <c r="C51" s="346"/>
      <c r="D51" s="241"/>
      <c r="E51" s="242"/>
      <c r="F51" s="200"/>
      <c r="G51" s="201" t="s">
        <v>100</v>
      </c>
      <c r="H51" s="215">
        <v>20778083.960000001</v>
      </c>
      <c r="I51" s="243"/>
      <c r="J51" s="243"/>
    </row>
    <row r="52" spans="1:10" s="163" customFormat="1" ht="14.25" x14ac:dyDescent="0.2">
      <c r="A52" s="346"/>
      <c r="B52" s="346"/>
      <c r="C52" s="346"/>
      <c r="D52" s="241"/>
      <c r="E52" s="242"/>
      <c r="F52" s="200"/>
      <c r="G52" s="201" t="s">
        <v>101</v>
      </c>
      <c r="H52" s="215">
        <v>7045172.4800000004</v>
      </c>
      <c r="I52" s="243"/>
      <c r="J52" s="243"/>
    </row>
    <row r="53" spans="1:10" s="163" customFormat="1" ht="14.25" x14ac:dyDescent="0.2">
      <c r="A53" s="346"/>
      <c r="B53" s="346"/>
      <c r="C53" s="346"/>
      <c r="D53" s="241"/>
      <c r="E53" s="242"/>
      <c r="F53" s="200"/>
      <c r="G53" s="201" t="s">
        <v>102</v>
      </c>
      <c r="H53" s="215">
        <v>27823256.440000001</v>
      </c>
      <c r="I53" s="243"/>
      <c r="J53" s="243"/>
    </row>
    <row r="54" spans="1:10" ht="43.5" customHeight="1" x14ac:dyDescent="0.2">
      <c r="H54" s="70"/>
    </row>
    <row r="55" spans="1:10" ht="19.899999999999999" customHeight="1" x14ac:dyDescent="0.2">
      <c r="A55" s="91"/>
      <c r="B55" s="91"/>
      <c r="C55" s="88" t="s">
        <v>5</v>
      </c>
      <c r="D55" s="279" t="str">
        <f>DADOS!C8</f>
        <v>Eng.° Civil Aloisio Caetano Ferreira</v>
      </c>
      <c r="E55" s="279"/>
      <c r="F55" s="279"/>
      <c r="G55" s="71"/>
      <c r="H55" s="92"/>
      <c r="I55" s="92"/>
    </row>
    <row r="56" spans="1:10" ht="19.899999999999999" customHeight="1" x14ac:dyDescent="0.2">
      <c r="A56" s="91"/>
      <c r="B56" s="91"/>
      <c r="C56" s="8"/>
      <c r="D56" s="278" t="str">
        <f>"CREA: "&amp;DADOS!C9</f>
        <v>CREA: MG- 97.132/D</v>
      </c>
      <c r="E56" s="278"/>
      <c r="F56" s="278"/>
      <c r="G56" s="71"/>
      <c r="H56" s="92"/>
      <c r="I56" s="92"/>
    </row>
    <row r="57" spans="1:10" ht="16.5" customHeight="1" x14ac:dyDescent="0.2"/>
    <row r="58" spans="1:10" ht="16.5" customHeight="1" x14ac:dyDescent="0.2"/>
    <row r="59" spans="1:10" ht="16.5" customHeight="1" x14ac:dyDescent="0.2"/>
    <row r="60" spans="1:10" ht="16.5" customHeight="1" x14ac:dyDescent="0.2"/>
    <row r="61" spans="1:10" ht="16.5" customHeight="1" x14ac:dyDescent="0.2"/>
    <row r="62" spans="1:10" ht="16.5" customHeight="1" x14ac:dyDescent="0.2"/>
    <row r="63" spans="1:10" ht="16.5" customHeight="1" x14ac:dyDescent="0.2"/>
    <row r="64" spans="1:1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</sheetData>
  <mergeCells count="13">
    <mergeCell ref="D56:F56"/>
    <mergeCell ref="G3:H6"/>
    <mergeCell ref="D55:F55"/>
    <mergeCell ref="A9:I9"/>
    <mergeCell ref="A8:J8"/>
    <mergeCell ref="I4:J4"/>
    <mergeCell ref="A3:B6"/>
    <mergeCell ref="A51:C51"/>
    <mergeCell ref="A52:C52"/>
    <mergeCell ref="A53:C53"/>
    <mergeCell ref="A1:H2"/>
    <mergeCell ref="C4:F6"/>
    <mergeCell ref="C3:F3"/>
  </mergeCells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topLeftCell="A4" zoomScale="70" zoomScaleNormal="100" zoomScaleSheetLayoutView="70" workbookViewId="0">
      <selection activeCell="C23" sqref="C23"/>
    </sheetView>
  </sheetViews>
  <sheetFormatPr defaultColWidth="9" defaultRowHeight="15" x14ac:dyDescent="0.2"/>
  <cols>
    <col min="1" max="1" width="24.25" style="4" customWidth="1"/>
    <col min="2" max="2" width="14.75" style="60" customWidth="1"/>
    <col min="3" max="3" width="87.375" style="5" customWidth="1"/>
    <col min="4" max="4" width="22.25" style="5" bestFit="1" customWidth="1"/>
    <col min="5" max="5" width="18.875" style="4" bestFit="1" customWidth="1"/>
    <col min="6" max="6" width="10.125" style="4" customWidth="1"/>
    <col min="7" max="7" width="12.25" style="4" customWidth="1"/>
    <col min="8" max="8" width="14.625" style="4" hidden="1" customWidth="1"/>
    <col min="9" max="9" width="12.25" style="4" hidden="1" customWidth="1"/>
    <col min="10" max="10" width="21.75" style="4" bestFit="1" customWidth="1"/>
    <col min="11" max="16384" width="9" style="4"/>
  </cols>
  <sheetData>
    <row r="1" spans="1:10" s="23" customFormat="1" ht="21.75" customHeight="1" thickBot="1" x14ac:dyDescent="0.25">
      <c r="A1" s="362" t="s">
        <v>28</v>
      </c>
      <c r="B1" s="363"/>
      <c r="C1" s="363"/>
      <c r="D1" s="363"/>
      <c r="E1" s="363"/>
      <c r="F1" s="364"/>
      <c r="G1" s="47" t="s">
        <v>3</v>
      </c>
      <c r="H1" s="199"/>
      <c r="I1" s="45"/>
      <c r="J1" s="45" t="str">
        <f>DADOS!C2</f>
        <v>R01</v>
      </c>
    </row>
    <row r="2" spans="1:10" s="23" customFormat="1" ht="25.15" customHeight="1" thickBot="1" x14ac:dyDescent="0.25">
      <c r="A2" s="365"/>
      <c r="B2" s="366"/>
      <c r="C2" s="366"/>
      <c r="D2" s="366"/>
      <c r="E2" s="366"/>
      <c r="F2" s="367"/>
      <c r="G2" s="47" t="s">
        <v>9</v>
      </c>
      <c r="H2" s="199"/>
      <c r="I2" s="46"/>
      <c r="J2" s="46">
        <f ca="1">DADOS!C4</f>
        <v>45680</v>
      </c>
    </row>
    <row r="3" spans="1:10" s="23" customFormat="1" ht="20.25" customHeight="1" x14ac:dyDescent="0.2">
      <c r="A3" s="354" t="s">
        <v>10</v>
      </c>
      <c r="B3" s="320"/>
      <c r="C3" s="351" t="s">
        <v>11</v>
      </c>
      <c r="D3" s="352"/>
      <c r="E3" s="352"/>
      <c r="F3" s="353"/>
      <c r="G3" s="354" t="s">
        <v>8</v>
      </c>
      <c r="H3" s="319"/>
      <c r="I3" s="319"/>
      <c r="J3" s="320"/>
    </row>
    <row r="4" spans="1:10" s="23" customFormat="1" ht="68.25" customHeight="1" thickBot="1" x14ac:dyDescent="0.25">
      <c r="A4" s="356"/>
      <c r="B4" s="324"/>
      <c r="C4" s="333" t="str">
        <f>DADOS!C3</f>
        <v>SERVIÇOS DE PODA E ZELADORIA EM ÁREAS VERDES, PRÉDIOS PÚBLICOS E ÁREAS DESPORTIVAS</v>
      </c>
      <c r="D4" s="334"/>
      <c r="E4" s="334"/>
      <c r="F4" s="335"/>
      <c r="G4" s="356"/>
      <c r="H4" s="323"/>
      <c r="I4" s="323"/>
      <c r="J4" s="324"/>
    </row>
    <row r="5" spans="1:10" s="23" customFormat="1" ht="7.9" customHeight="1" thickBot="1" x14ac:dyDescent="0.25">
      <c r="A5" s="37"/>
      <c r="B5" s="58"/>
      <c r="C5" s="40"/>
      <c r="D5" s="40"/>
      <c r="E5" s="40"/>
      <c r="F5" s="40"/>
      <c r="G5" s="39"/>
      <c r="H5" s="39"/>
      <c r="I5" s="39"/>
      <c r="J5" s="38"/>
    </row>
    <row r="6" spans="1:10" s="23" customFormat="1" ht="26.45" customHeight="1" thickBot="1" x14ac:dyDescent="0.25">
      <c r="A6" s="370" t="str">
        <f>A1&amp;" DE PROJETO EXECUTIVO - "&amp;C4</f>
        <v>PLANILHA DE COTAÇÕES DE PROJETO EXECUTIVO - SERVIÇOS DE PODA E ZELADORIA EM ÁREAS VERDES, PRÉDIOS PÚBLICOS E ÁREAS DESPORTIVAS</v>
      </c>
      <c r="B6" s="371"/>
      <c r="C6" s="371"/>
      <c r="D6" s="371"/>
      <c r="E6" s="371"/>
      <c r="F6" s="371"/>
      <c r="G6" s="371"/>
      <c r="H6" s="371"/>
      <c r="I6" s="371"/>
      <c r="J6" s="372"/>
    </row>
    <row r="7" spans="1:10" s="23" customFormat="1" ht="7.9" customHeight="1" thickBot="1" x14ac:dyDescent="0.25">
      <c r="B7" s="59"/>
      <c r="C7" s="61"/>
      <c r="D7" s="61"/>
    </row>
    <row r="8" spans="1:10" s="102" customFormat="1" ht="25.9" customHeight="1" thickBot="1" x14ac:dyDescent="0.3">
      <c r="A8" s="98"/>
      <c r="B8" s="98"/>
      <c r="C8" s="98" t="s">
        <v>57</v>
      </c>
      <c r="D8" s="98"/>
      <c r="E8" s="98"/>
      <c r="F8" s="99" t="s">
        <v>43</v>
      </c>
      <c r="G8" s="100"/>
      <c r="H8" s="100"/>
      <c r="I8" s="100"/>
      <c r="J8" s="101" t="e">
        <f>MEDIAN(J10:J12)</f>
        <v>#NUM!</v>
      </c>
    </row>
    <row r="9" spans="1:10" s="102" customFormat="1" ht="15.75" x14ac:dyDescent="0.25">
      <c r="A9" s="103" t="s">
        <v>6</v>
      </c>
      <c r="B9" s="103" t="s">
        <v>44</v>
      </c>
      <c r="C9" s="109" t="s">
        <v>45</v>
      </c>
      <c r="D9" s="109" t="s">
        <v>7</v>
      </c>
      <c r="E9" s="109" t="s">
        <v>46</v>
      </c>
      <c r="F9" s="103" t="s">
        <v>43</v>
      </c>
      <c r="G9" s="103"/>
      <c r="H9" s="103" t="s">
        <v>47</v>
      </c>
      <c r="I9" s="103" t="s">
        <v>48</v>
      </c>
      <c r="J9" s="103" t="s">
        <v>49</v>
      </c>
    </row>
    <row r="10" spans="1:10" s="102" customFormat="1" ht="33" customHeight="1" x14ac:dyDescent="0.25">
      <c r="A10" s="104"/>
      <c r="B10" s="105"/>
      <c r="C10" s="110"/>
      <c r="D10" s="106"/>
      <c r="E10" s="106"/>
      <c r="F10" s="107"/>
      <c r="G10" s="108"/>
      <c r="H10" s="108"/>
      <c r="I10" s="108"/>
      <c r="J10" s="108"/>
    </row>
    <row r="11" spans="1:10" s="102" customFormat="1" ht="33" customHeight="1" x14ac:dyDescent="0.25">
      <c r="A11" s="104"/>
      <c r="B11" s="105"/>
      <c r="C11" s="110"/>
      <c r="D11" s="106"/>
      <c r="E11" s="106"/>
      <c r="F11" s="107"/>
      <c r="G11" s="108"/>
      <c r="H11" s="108"/>
      <c r="I11" s="108"/>
      <c r="J11" s="108"/>
    </row>
    <row r="12" spans="1:10" s="102" customFormat="1" ht="33" customHeight="1" thickBot="1" x14ac:dyDescent="0.3">
      <c r="A12" s="104"/>
      <c r="B12" s="105"/>
      <c r="C12" s="110"/>
      <c r="D12" s="106"/>
      <c r="E12" s="106"/>
      <c r="F12" s="107"/>
      <c r="G12" s="108"/>
      <c r="H12" s="108"/>
      <c r="I12" s="108"/>
      <c r="J12" s="108"/>
    </row>
    <row r="13" spans="1:10" s="102" customFormat="1" ht="25.9" customHeight="1" thickBot="1" x14ac:dyDescent="0.3">
      <c r="A13" s="98"/>
      <c r="B13" s="98"/>
      <c r="C13" s="98" t="s">
        <v>58</v>
      </c>
      <c r="D13" s="98"/>
      <c r="E13" s="98"/>
      <c r="F13" s="99" t="s">
        <v>43</v>
      </c>
      <c r="G13" s="100"/>
      <c r="H13" s="100"/>
      <c r="I13" s="100"/>
      <c r="J13" s="101" t="e">
        <f>MEDIAN(J15:J17)</f>
        <v>#NUM!</v>
      </c>
    </row>
    <row r="14" spans="1:10" s="102" customFormat="1" ht="15.75" x14ac:dyDescent="0.25">
      <c r="A14" s="103" t="s">
        <v>6</v>
      </c>
      <c r="B14" s="103" t="s">
        <v>44</v>
      </c>
      <c r="C14" s="109" t="s">
        <v>45</v>
      </c>
      <c r="D14" s="109" t="s">
        <v>7</v>
      </c>
      <c r="E14" s="109" t="s">
        <v>46</v>
      </c>
      <c r="F14" s="103" t="s">
        <v>43</v>
      </c>
      <c r="G14" s="103"/>
      <c r="H14" s="103" t="s">
        <v>47</v>
      </c>
      <c r="I14" s="103" t="s">
        <v>48</v>
      </c>
      <c r="J14" s="103" t="s">
        <v>49</v>
      </c>
    </row>
    <row r="15" spans="1:10" s="102" customFormat="1" ht="33" customHeight="1" x14ac:dyDescent="0.25">
      <c r="A15" s="104"/>
      <c r="B15" s="105"/>
      <c r="C15" s="110"/>
      <c r="D15" s="106"/>
      <c r="E15" s="106"/>
      <c r="F15" s="107"/>
      <c r="G15" s="108"/>
      <c r="H15" s="108"/>
      <c r="I15" s="108"/>
      <c r="J15" s="108"/>
    </row>
    <row r="16" spans="1:10" s="102" customFormat="1" ht="33" customHeight="1" x14ac:dyDescent="0.25">
      <c r="A16" s="104"/>
      <c r="B16" s="105"/>
      <c r="C16" s="110"/>
      <c r="D16" s="106"/>
      <c r="E16" s="106"/>
      <c r="F16" s="107"/>
      <c r="G16" s="108"/>
      <c r="H16" s="108"/>
      <c r="I16" s="108"/>
      <c r="J16" s="108"/>
    </row>
    <row r="17" spans="1:14" s="102" customFormat="1" ht="33" customHeight="1" thickBot="1" x14ac:dyDescent="0.3">
      <c r="A17" s="104"/>
      <c r="B17" s="105"/>
      <c r="C17" s="110"/>
      <c r="D17" s="106"/>
      <c r="E17" s="106"/>
      <c r="F17" s="107"/>
      <c r="G17" s="108"/>
      <c r="H17" s="108"/>
      <c r="I17" s="108"/>
      <c r="J17" s="108"/>
    </row>
    <row r="18" spans="1:14" s="102" customFormat="1" ht="25.9" customHeight="1" thickBot="1" x14ac:dyDescent="0.3">
      <c r="A18" s="98"/>
      <c r="B18" s="98"/>
      <c r="C18" s="98" t="s">
        <v>59</v>
      </c>
      <c r="D18" s="98"/>
      <c r="E18" s="98"/>
      <c r="F18" s="99" t="s">
        <v>43</v>
      </c>
      <c r="G18" s="100"/>
      <c r="H18" s="100"/>
      <c r="I18" s="100"/>
      <c r="J18" s="101" t="e">
        <f>MEDIAN(J20:J22)</f>
        <v>#NUM!</v>
      </c>
    </row>
    <row r="19" spans="1:14" s="102" customFormat="1" ht="15.75" x14ac:dyDescent="0.25">
      <c r="A19" s="103" t="s">
        <v>6</v>
      </c>
      <c r="B19" s="103" t="s">
        <v>44</v>
      </c>
      <c r="C19" s="109" t="s">
        <v>45</v>
      </c>
      <c r="D19" s="109" t="s">
        <v>7</v>
      </c>
      <c r="E19" s="109" t="s">
        <v>46</v>
      </c>
      <c r="F19" s="103" t="s">
        <v>43</v>
      </c>
      <c r="G19" s="103"/>
      <c r="H19" s="103" t="s">
        <v>47</v>
      </c>
      <c r="I19" s="103" t="s">
        <v>48</v>
      </c>
      <c r="J19" s="103" t="s">
        <v>49</v>
      </c>
    </row>
    <row r="20" spans="1:14" s="102" customFormat="1" ht="33" customHeight="1" x14ac:dyDescent="0.25">
      <c r="A20" s="104"/>
      <c r="B20" s="105"/>
      <c r="C20" s="110"/>
      <c r="D20" s="106"/>
      <c r="E20" s="106"/>
      <c r="F20" s="107"/>
      <c r="G20" s="108"/>
      <c r="H20" s="108"/>
      <c r="I20" s="108"/>
      <c r="J20" s="108"/>
    </row>
    <row r="21" spans="1:14" s="102" customFormat="1" ht="33" customHeight="1" x14ac:dyDescent="0.25">
      <c r="A21" s="104"/>
      <c r="B21" s="105"/>
      <c r="C21" s="110"/>
      <c r="D21" s="106"/>
      <c r="E21" s="106"/>
      <c r="F21" s="107"/>
      <c r="G21" s="108"/>
      <c r="H21" s="108"/>
      <c r="I21" s="108"/>
      <c r="J21" s="108"/>
    </row>
    <row r="22" spans="1:14" s="102" customFormat="1" ht="33" customHeight="1" thickBot="1" x14ac:dyDescent="0.3">
      <c r="A22" s="104"/>
      <c r="B22" s="105"/>
      <c r="C22" s="110"/>
      <c r="D22" s="106"/>
      <c r="E22" s="106"/>
      <c r="F22" s="107"/>
      <c r="G22" s="108"/>
      <c r="H22" s="108"/>
      <c r="I22" s="108"/>
      <c r="J22" s="108"/>
    </row>
    <row r="23" spans="1:14" s="102" customFormat="1" ht="25.9" customHeight="1" thickBot="1" x14ac:dyDescent="0.3">
      <c r="A23" s="98"/>
      <c r="B23" s="98"/>
      <c r="C23" s="98" t="s">
        <v>200</v>
      </c>
      <c r="D23" s="98"/>
      <c r="E23" s="98"/>
      <c r="F23" s="99" t="s">
        <v>43</v>
      </c>
      <c r="G23" s="100"/>
      <c r="H23" s="100"/>
      <c r="I23" s="100"/>
      <c r="J23" s="101" t="e">
        <f>MEDIAN(J25:J25)</f>
        <v>#NUM!</v>
      </c>
    </row>
    <row r="24" spans="1:14" s="102" customFormat="1" ht="15.75" x14ac:dyDescent="0.25">
      <c r="A24" s="103" t="s">
        <v>6</v>
      </c>
      <c r="B24" s="103" t="s">
        <v>44</v>
      </c>
      <c r="C24" s="109" t="s">
        <v>45</v>
      </c>
      <c r="D24" s="109" t="s">
        <v>7</v>
      </c>
      <c r="E24" s="109" t="s">
        <v>46</v>
      </c>
      <c r="F24" s="103" t="s">
        <v>43</v>
      </c>
      <c r="G24" s="103"/>
      <c r="H24" s="103" t="s">
        <v>47</v>
      </c>
      <c r="I24" s="103" t="s">
        <v>48</v>
      </c>
      <c r="J24" s="103" t="s">
        <v>49</v>
      </c>
    </row>
    <row r="25" spans="1:14" s="102" customFormat="1" ht="33" customHeight="1" thickBot="1" x14ac:dyDescent="0.3">
      <c r="A25" s="104"/>
      <c r="B25" s="105"/>
      <c r="C25" s="110"/>
      <c r="D25" s="106"/>
      <c r="E25" s="106"/>
      <c r="F25" s="107"/>
      <c r="G25" s="108"/>
      <c r="H25" s="108"/>
      <c r="I25" s="108"/>
      <c r="J25" s="108"/>
    </row>
    <row r="26" spans="1:14" s="102" customFormat="1" ht="25.9" customHeight="1" thickBot="1" x14ac:dyDescent="0.3">
      <c r="A26" s="98"/>
      <c r="B26" s="98"/>
      <c r="C26" s="98" t="s">
        <v>185</v>
      </c>
      <c r="D26" s="98"/>
      <c r="E26" s="98"/>
      <c r="F26" s="99" t="s">
        <v>43</v>
      </c>
      <c r="G26" s="100"/>
      <c r="H26" s="100"/>
      <c r="I26" s="100"/>
      <c r="J26" s="101" t="e">
        <f>MEDIAN(J28:J28)</f>
        <v>#NUM!</v>
      </c>
    </row>
    <row r="27" spans="1:14" s="102" customFormat="1" ht="15.75" x14ac:dyDescent="0.25">
      <c r="A27" s="103" t="s">
        <v>6</v>
      </c>
      <c r="B27" s="103" t="s">
        <v>44</v>
      </c>
      <c r="C27" s="109" t="s">
        <v>45</v>
      </c>
      <c r="D27" s="109" t="s">
        <v>7</v>
      </c>
      <c r="E27" s="109" t="s">
        <v>46</v>
      </c>
      <c r="F27" s="103" t="s">
        <v>43</v>
      </c>
      <c r="G27" s="103"/>
      <c r="H27" s="103" t="s">
        <v>47</v>
      </c>
      <c r="I27" s="103" t="s">
        <v>48</v>
      </c>
      <c r="J27" s="103" t="s">
        <v>49</v>
      </c>
    </row>
    <row r="28" spans="1:14" s="102" customFormat="1" ht="33" customHeight="1" x14ac:dyDescent="0.25">
      <c r="A28" s="104"/>
      <c r="B28" s="105"/>
      <c r="C28" s="110"/>
      <c r="D28" s="106"/>
      <c r="E28" s="106"/>
      <c r="F28" s="107"/>
      <c r="G28" s="108"/>
      <c r="H28" s="108"/>
      <c r="I28" s="108"/>
      <c r="J28" s="108"/>
    </row>
    <row r="29" spans="1:14" s="10" customFormat="1" ht="18.75" customHeight="1" x14ac:dyDescent="0.2">
      <c r="A29" s="9"/>
      <c r="B29" s="97"/>
      <c r="C29" s="56"/>
      <c r="D29" s="56"/>
      <c r="E29" s="97"/>
      <c r="F29" s="97"/>
      <c r="G29" s="97"/>
      <c r="H29" s="198"/>
      <c r="I29" s="96"/>
      <c r="J29" s="96"/>
      <c r="K29" s="96"/>
      <c r="L29" s="11"/>
      <c r="M29" s="11"/>
      <c r="N29" s="11"/>
    </row>
    <row r="30" spans="1:14" x14ac:dyDescent="0.2">
      <c r="E30" s="7"/>
      <c r="F30" s="56"/>
    </row>
    <row r="31" spans="1:14" ht="15.75" x14ac:dyDescent="0.2">
      <c r="E31" s="57"/>
      <c r="F31" s="57"/>
    </row>
    <row r="32" spans="1:14" s="60" customFormat="1" x14ac:dyDescent="0.2">
      <c r="A32" s="55"/>
      <c r="B32" s="63"/>
      <c r="C32" s="56"/>
      <c r="D32" s="56"/>
      <c r="E32" s="63"/>
      <c r="F32" s="63"/>
      <c r="G32" s="11"/>
      <c r="H32" s="11"/>
      <c r="I32" s="11"/>
      <c r="J32" s="11"/>
    </row>
    <row r="33" spans="1:10" s="60" customFormat="1" x14ac:dyDescent="0.2">
      <c r="A33" s="63"/>
      <c r="B33" s="63"/>
      <c r="C33" s="55"/>
      <c r="D33" s="97"/>
      <c r="E33" s="63"/>
      <c r="F33" s="63"/>
      <c r="G33" s="11"/>
      <c r="H33" s="11"/>
      <c r="I33" s="11"/>
      <c r="J33" s="11"/>
    </row>
    <row r="34" spans="1:10" s="60" customFormat="1" ht="24.6" customHeight="1" x14ac:dyDescent="0.2">
      <c r="A34" s="299" t="s">
        <v>5</v>
      </c>
      <c r="B34" s="299"/>
      <c r="C34" s="369" t="str">
        <f>DADOS!C8</f>
        <v>Eng.° Civil Aloisio Caetano Ferreira</v>
      </c>
      <c r="D34" s="369"/>
      <c r="E34" s="369"/>
    </row>
    <row r="35" spans="1:10" s="60" customFormat="1" ht="18" x14ac:dyDescent="0.2">
      <c r="A35" s="7"/>
      <c r="B35" s="48"/>
      <c r="C35" s="368" t="str">
        <f>"CREA: "&amp;DADOS!C9</f>
        <v>CREA: MG- 97.132/D</v>
      </c>
      <c r="D35" s="368"/>
      <c r="E35" s="368"/>
    </row>
  </sheetData>
  <mergeCells count="9">
    <mergeCell ref="A1:F2"/>
    <mergeCell ref="C35:E35"/>
    <mergeCell ref="C34:E34"/>
    <mergeCell ref="A34:B34"/>
    <mergeCell ref="A6:J6"/>
    <mergeCell ref="A3:B4"/>
    <mergeCell ref="G3:J4"/>
    <mergeCell ref="C4:F4"/>
    <mergeCell ref="C3:F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11</vt:i4>
      </vt:variant>
    </vt:vector>
  </HeadingPairs>
  <TitlesOfParts>
    <vt:vector size="17" baseType="lpstr">
      <vt:lpstr>DADOS</vt:lpstr>
      <vt:lpstr>MEMORIA DE CALCULO</vt:lpstr>
      <vt:lpstr>ORÇAMENTO SINTÉTICO</vt:lpstr>
      <vt:lpstr>CPU</vt:lpstr>
      <vt:lpstr>CURVA ABC</vt:lpstr>
      <vt:lpstr>COTAÇÕES</vt:lpstr>
      <vt:lpstr>COTAÇÕES!Area_de_impressao</vt:lpstr>
      <vt:lpstr>CPU!Area_de_impressao</vt:lpstr>
      <vt:lpstr>'CURVA ABC'!Area_de_impressao</vt:lpstr>
      <vt:lpstr>DADOS!Area_de_impressao</vt:lpstr>
      <vt:lpstr>'MEMORIA DE CALCULO'!Area_de_impressao</vt:lpstr>
      <vt:lpstr>'ORÇAMENTO SINTÉTICO'!Area_de_impressao</vt:lpstr>
      <vt:lpstr>COTAÇÕES!Titulos_de_impressao</vt:lpstr>
      <vt:lpstr>CPU!Titulos_de_impressao</vt:lpstr>
      <vt:lpstr>'CURVA ABC'!Titulos_de_impressao</vt:lpstr>
      <vt:lpstr>'MEMORIA DE CALCULO'!Titulos_de_impressao</vt:lpstr>
      <vt:lpstr>'ORÇAMENTO SINTÉTICO'!Titulos_de_impressao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cpd</cp:lastModifiedBy>
  <cp:revision>0</cp:revision>
  <cp:lastPrinted>2025-01-07T15:08:06Z</cp:lastPrinted>
  <dcterms:created xsi:type="dcterms:W3CDTF">2021-07-05T20:11:43Z</dcterms:created>
  <dcterms:modified xsi:type="dcterms:W3CDTF">2025-01-23T16:21:33Z</dcterms:modified>
</cp:coreProperties>
</file>